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D:\SportsmansCorkballStats\2022\"/>
    </mc:Choice>
  </mc:AlternateContent>
  <xr:revisionPtr revIDLastSave="0" documentId="13_ncr:1_{5543A765-01DC-49B5-ACB2-BF29C8889DCF}" xr6:coauthVersionLast="47" xr6:coauthVersionMax="47" xr10:uidLastSave="{00000000-0000-0000-0000-000000000000}"/>
  <bookViews>
    <workbookView xWindow="-120" yWindow="-120" windowWidth="29040" windowHeight="15720" tabRatio="892" activeTab="1" xr2:uid="{00000000-000D-0000-FFFF-FFFF00000000}"/>
  </bookViews>
  <sheets>
    <sheet name="Standings" sheetId="2" r:id="rId1"/>
    <sheet name="HittingStats" sheetId="5" r:id="rId2"/>
    <sheet name="TeamHittingStats" sheetId="20" r:id="rId3"/>
    <sheet name="PitchingStats" sheetId="41" r:id="rId4"/>
    <sheet name="TeamPitchingStats" sheetId="44" r:id="rId5"/>
    <sheet name="GameOutcomes" sheetId="47" r:id="rId6"/>
    <sheet name="Top10Hitters" sheetId="51" r:id="rId7"/>
    <sheet name="Top10HittersOLD" sheetId="49" r:id="rId8"/>
    <sheet name="WeeklyStats" sheetId="6" r:id="rId9"/>
    <sheet name="INPUT" sheetId="40" r:id="rId10"/>
    <sheet name="InputTemplate" sheetId="42" r:id="rId11"/>
    <sheet name="Roster" sheetId="1" r:id="rId12"/>
    <sheet name="Schedule" sheetId="46" r:id="rId13"/>
  </sheets>
  <definedNames>
    <definedName name="_xlnm._FilterDatabase" localSheetId="1" hidden="1">HittingStats!$A$1:$W$65</definedName>
    <definedName name="_xlnm._FilterDatabase" localSheetId="9" hidden="1">INPUT!$A$1:$V$1153</definedName>
    <definedName name="_xlnm._FilterDatabase" localSheetId="3" hidden="1">PitchingStats!$A$1:$I$65</definedName>
    <definedName name="_xlnm._FilterDatabase" localSheetId="11" hidden="1">Roster!$A$1:$C$71</definedName>
    <definedName name="_xlnm._FilterDatabase" localSheetId="0" hidden="1">Standings!$A$1:$J$10</definedName>
    <definedName name="_xlnm._FilterDatabase" localSheetId="2" hidden="1">TeamHittingStats!$A$1:$P$10</definedName>
    <definedName name="_xlnm._FilterDatabase" localSheetId="4" hidden="1">TeamPitchingStats!$A$1:$P$10</definedName>
    <definedName name="_xlnm._FilterDatabase" localSheetId="6" hidden="1">Top10Hitters!$A$1:$S$65</definedName>
    <definedName name="_xlnm._FilterDatabase" localSheetId="8" hidden="1">WeeklyStats!$A$2:$T$72</definedName>
    <definedName name="_xlnm.Criteria" localSheetId="6">Top10Hitters!$W$2:$Y$4</definedName>
    <definedName name="HittingStats" localSheetId="6">Top10Hitters!$A$1:$S$65</definedName>
    <definedName name="HittingStats">HittingStats!$A$1:$S$65</definedName>
    <definedName name="RosterVL">Roster!$A$2:$C$80</definedName>
    <definedName name="TeamsVL">Roster!$E$2:$F$12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090" i="40" l="1"/>
  <c r="U1091" i="40"/>
  <c r="U1092" i="40"/>
  <c r="U1093" i="40"/>
  <c r="U1094" i="40"/>
  <c r="U1095" i="40"/>
  <c r="U1096" i="40"/>
  <c r="U1097" i="40"/>
  <c r="U1098" i="40"/>
  <c r="U1099" i="40"/>
  <c r="U1100" i="40"/>
  <c r="U1101" i="40"/>
  <c r="U1102" i="40"/>
  <c r="U1103" i="40"/>
  <c r="U1104" i="40"/>
  <c r="U1105" i="40"/>
  <c r="U1106" i="40"/>
  <c r="U1107" i="40"/>
  <c r="U1108" i="40"/>
  <c r="U1109" i="40"/>
  <c r="U1110" i="40"/>
  <c r="U1111" i="40"/>
  <c r="U1112" i="40"/>
  <c r="U1113" i="40"/>
  <c r="U1114" i="40"/>
  <c r="U1115" i="40"/>
  <c r="U1116" i="40"/>
  <c r="U1117" i="40"/>
  <c r="U1118" i="40"/>
  <c r="U1119" i="40"/>
  <c r="U1120" i="40"/>
  <c r="U1121" i="40"/>
  <c r="U1122" i="40"/>
  <c r="U1123" i="40"/>
  <c r="U1124" i="40"/>
  <c r="U1125" i="40"/>
  <c r="U1126" i="40"/>
  <c r="U1127" i="40"/>
  <c r="U1128" i="40"/>
  <c r="U1129" i="40"/>
  <c r="U1130" i="40"/>
  <c r="U1131" i="40"/>
  <c r="U1132" i="40"/>
  <c r="U1133" i="40"/>
  <c r="U1134" i="40"/>
  <c r="U1135" i="40"/>
  <c r="U1136" i="40"/>
  <c r="U1137" i="40"/>
  <c r="U1138" i="40"/>
  <c r="U1139" i="40"/>
  <c r="U1140" i="40"/>
  <c r="U1141" i="40"/>
  <c r="U1142" i="40"/>
  <c r="U1143" i="40"/>
  <c r="U1144" i="40"/>
  <c r="U1145" i="40"/>
  <c r="U1146" i="40"/>
  <c r="U1147" i="40"/>
  <c r="U1148" i="40"/>
  <c r="U1149" i="40"/>
  <c r="U1150" i="40"/>
  <c r="U1151" i="40"/>
  <c r="U1152" i="40"/>
  <c r="U1153" i="40"/>
  <c r="T1090" i="40"/>
  <c r="T1091" i="40"/>
  <c r="T1092" i="40"/>
  <c r="T1093" i="40"/>
  <c r="T1094" i="40"/>
  <c r="T1095" i="40"/>
  <c r="T1096" i="40"/>
  <c r="T1097" i="40"/>
  <c r="T1098" i="40"/>
  <c r="T1099" i="40"/>
  <c r="T1100" i="40"/>
  <c r="T1101" i="40"/>
  <c r="T1102" i="40"/>
  <c r="T1103" i="40"/>
  <c r="T1104" i="40"/>
  <c r="T1105" i="40"/>
  <c r="T1106" i="40"/>
  <c r="T1107" i="40"/>
  <c r="T1108" i="40"/>
  <c r="T1109" i="40"/>
  <c r="T1110" i="40"/>
  <c r="T1111" i="40"/>
  <c r="T1112" i="40"/>
  <c r="T1113" i="40"/>
  <c r="T1114" i="40"/>
  <c r="T1115" i="40"/>
  <c r="T1116" i="40"/>
  <c r="T1117" i="40"/>
  <c r="T1118" i="40"/>
  <c r="T1119" i="40"/>
  <c r="T1120" i="40"/>
  <c r="T1121" i="40"/>
  <c r="T1122" i="40"/>
  <c r="T1123" i="40"/>
  <c r="T1124" i="40"/>
  <c r="T1125" i="40"/>
  <c r="T1126" i="40"/>
  <c r="T1127" i="40"/>
  <c r="T1128" i="40"/>
  <c r="T1129" i="40"/>
  <c r="T1130" i="40"/>
  <c r="T1131" i="40"/>
  <c r="T1132" i="40"/>
  <c r="T1133" i="40"/>
  <c r="T1134" i="40"/>
  <c r="T1135" i="40"/>
  <c r="T1136" i="40"/>
  <c r="T1137" i="40"/>
  <c r="T1138" i="40"/>
  <c r="T1139" i="40"/>
  <c r="T1140" i="40"/>
  <c r="T1141" i="40"/>
  <c r="T1142" i="40"/>
  <c r="T1143" i="40"/>
  <c r="T1144" i="40"/>
  <c r="T1145" i="40"/>
  <c r="T1146" i="40"/>
  <c r="T1147" i="40"/>
  <c r="T1148" i="40"/>
  <c r="T1149" i="40"/>
  <c r="T1150" i="40"/>
  <c r="T1151" i="40"/>
  <c r="T1152" i="40"/>
  <c r="T1153" i="40"/>
  <c r="S1090" i="40"/>
  <c r="S1091" i="40"/>
  <c r="S1092" i="40"/>
  <c r="S1093" i="40"/>
  <c r="S1094" i="40"/>
  <c r="S1095" i="40"/>
  <c r="S1096" i="40"/>
  <c r="S1097" i="40"/>
  <c r="S1098" i="40"/>
  <c r="S1099" i="40"/>
  <c r="S1100" i="40"/>
  <c r="S1101" i="40"/>
  <c r="S1102" i="40"/>
  <c r="S1103" i="40"/>
  <c r="S1104" i="40"/>
  <c r="S1105" i="40"/>
  <c r="S1106" i="40"/>
  <c r="S1107" i="40"/>
  <c r="S1108" i="40"/>
  <c r="S1109" i="40"/>
  <c r="S1110" i="40"/>
  <c r="S1111" i="40"/>
  <c r="S1112" i="40"/>
  <c r="S1113" i="40"/>
  <c r="S1114" i="40"/>
  <c r="S1115" i="40"/>
  <c r="S1116" i="40"/>
  <c r="S1117" i="40"/>
  <c r="S1118" i="40"/>
  <c r="S1119" i="40"/>
  <c r="S1120" i="40"/>
  <c r="S1121" i="40"/>
  <c r="S1122" i="40"/>
  <c r="S1123" i="40"/>
  <c r="S1124" i="40"/>
  <c r="S1125" i="40"/>
  <c r="S1126" i="40"/>
  <c r="S1127" i="40"/>
  <c r="S1128" i="40"/>
  <c r="S1129" i="40"/>
  <c r="S1130" i="40"/>
  <c r="S1131" i="40"/>
  <c r="S1132" i="40"/>
  <c r="S1133" i="40"/>
  <c r="S1134" i="40"/>
  <c r="S1135" i="40"/>
  <c r="S1136" i="40"/>
  <c r="S1137" i="40"/>
  <c r="S1138" i="40"/>
  <c r="S1139" i="40"/>
  <c r="S1140" i="40"/>
  <c r="S1141" i="40"/>
  <c r="S1142" i="40"/>
  <c r="S1143" i="40"/>
  <c r="S1144" i="40"/>
  <c r="S1145" i="40"/>
  <c r="S1146" i="40"/>
  <c r="S1147" i="40"/>
  <c r="S1148" i="40"/>
  <c r="S1149" i="40"/>
  <c r="S1150" i="40"/>
  <c r="S1151" i="40"/>
  <c r="S1152" i="40"/>
  <c r="S1153" i="40"/>
  <c r="C1153" i="40"/>
  <c r="V1153" i="40" s="1"/>
  <c r="B1153" i="40"/>
  <c r="C1152" i="40"/>
  <c r="V1152" i="40" s="1"/>
  <c r="B1152" i="40"/>
  <c r="C1151" i="40"/>
  <c r="V1151" i="40" s="1"/>
  <c r="B1151" i="40"/>
  <c r="C1150" i="40"/>
  <c r="V1150" i="40" s="1"/>
  <c r="B1150" i="40"/>
  <c r="C1149" i="40"/>
  <c r="V1149" i="40" s="1"/>
  <c r="B1149" i="40"/>
  <c r="C1148" i="40"/>
  <c r="V1148" i="40" s="1"/>
  <c r="B1148" i="40"/>
  <c r="C1147" i="40"/>
  <c r="V1147" i="40" s="1"/>
  <c r="B1147" i="40"/>
  <c r="C1146" i="40"/>
  <c r="V1146" i="40" s="1"/>
  <c r="B1146" i="40"/>
  <c r="C1145" i="40"/>
  <c r="V1145" i="40" s="1"/>
  <c r="B1145" i="40"/>
  <c r="C1144" i="40"/>
  <c r="V1144" i="40" s="1"/>
  <c r="B1144" i="40"/>
  <c r="C1143" i="40"/>
  <c r="V1143" i="40" s="1"/>
  <c r="B1143" i="40"/>
  <c r="C1142" i="40"/>
  <c r="V1142" i="40" s="1"/>
  <c r="B1142" i="40"/>
  <c r="C1141" i="40"/>
  <c r="V1141" i="40" s="1"/>
  <c r="B1141" i="40"/>
  <c r="C1140" i="40"/>
  <c r="V1140" i="40" s="1"/>
  <c r="B1140" i="40"/>
  <c r="C1139" i="40"/>
  <c r="V1139" i="40" s="1"/>
  <c r="B1139" i="40"/>
  <c r="C1138" i="40"/>
  <c r="V1138" i="40" s="1"/>
  <c r="B1138" i="40"/>
  <c r="C1137" i="40"/>
  <c r="V1137" i="40" s="1"/>
  <c r="B1137" i="40"/>
  <c r="C1136" i="40"/>
  <c r="V1136" i="40" s="1"/>
  <c r="B1136" i="40"/>
  <c r="C1135" i="40"/>
  <c r="V1135" i="40" s="1"/>
  <c r="B1135" i="40"/>
  <c r="C1134" i="40"/>
  <c r="V1134" i="40" s="1"/>
  <c r="B1134" i="40"/>
  <c r="C1133" i="40"/>
  <c r="V1133" i="40" s="1"/>
  <c r="B1133" i="40"/>
  <c r="C1132" i="40"/>
  <c r="V1132" i="40" s="1"/>
  <c r="B1132" i="40"/>
  <c r="C1131" i="40"/>
  <c r="V1131" i="40" s="1"/>
  <c r="B1131" i="40"/>
  <c r="C1130" i="40"/>
  <c r="V1130" i="40" s="1"/>
  <c r="B1130" i="40"/>
  <c r="C1129" i="40"/>
  <c r="V1129" i="40" s="1"/>
  <c r="B1129" i="40"/>
  <c r="C1128" i="40"/>
  <c r="V1128" i="40" s="1"/>
  <c r="B1128" i="40"/>
  <c r="C1127" i="40"/>
  <c r="V1127" i="40" s="1"/>
  <c r="B1127" i="40"/>
  <c r="C1126" i="40"/>
  <c r="V1126" i="40" s="1"/>
  <c r="B1126" i="40"/>
  <c r="C1125" i="40"/>
  <c r="V1125" i="40" s="1"/>
  <c r="B1125" i="40"/>
  <c r="C1124" i="40"/>
  <c r="V1124" i="40" s="1"/>
  <c r="B1124" i="40"/>
  <c r="C1123" i="40"/>
  <c r="V1123" i="40" s="1"/>
  <c r="B1123" i="40"/>
  <c r="C1122" i="40"/>
  <c r="V1122" i="40" s="1"/>
  <c r="B1122" i="40"/>
  <c r="C1121" i="40"/>
  <c r="V1121" i="40" s="1"/>
  <c r="B1121" i="40"/>
  <c r="C1120" i="40"/>
  <c r="V1120" i="40" s="1"/>
  <c r="B1120" i="40"/>
  <c r="C1119" i="40"/>
  <c r="V1119" i="40" s="1"/>
  <c r="B1119" i="40"/>
  <c r="C1118" i="40"/>
  <c r="V1118" i="40" s="1"/>
  <c r="B1118" i="40"/>
  <c r="C1117" i="40"/>
  <c r="V1117" i="40" s="1"/>
  <c r="B1117" i="40"/>
  <c r="C1116" i="40"/>
  <c r="V1116" i="40" s="1"/>
  <c r="B1116" i="40"/>
  <c r="C1115" i="40"/>
  <c r="V1115" i="40" s="1"/>
  <c r="B1115" i="40"/>
  <c r="C1114" i="40"/>
  <c r="V1114" i="40" s="1"/>
  <c r="B1114" i="40"/>
  <c r="C1113" i="40"/>
  <c r="V1113" i="40" s="1"/>
  <c r="B1113" i="40"/>
  <c r="C1112" i="40"/>
  <c r="V1112" i="40" s="1"/>
  <c r="B1112" i="40"/>
  <c r="C1111" i="40"/>
  <c r="V1111" i="40" s="1"/>
  <c r="B1111" i="40"/>
  <c r="C1110" i="40"/>
  <c r="V1110" i="40" s="1"/>
  <c r="B1110" i="40"/>
  <c r="C1109" i="40"/>
  <c r="V1109" i="40" s="1"/>
  <c r="B1109" i="40"/>
  <c r="C1108" i="40"/>
  <c r="V1108" i="40" s="1"/>
  <c r="B1108" i="40"/>
  <c r="C1107" i="40"/>
  <c r="V1107" i="40" s="1"/>
  <c r="B1107" i="40"/>
  <c r="C1106" i="40"/>
  <c r="V1106" i="40" s="1"/>
  <c r="B1106" i="40"/>
  <c r="C1105" i="40"/>
  <c r="V1105" i="40" s="1"/>
  <c r="B1105" i="40"/>
  <c r="C1104" i="40"/>
  <c r="V1104" i="40" s="1"/>
  <c r="B1104" i="40"/>
  <c r="C1103" i="40"/>
  <c r="V1103" i="40" s="1"/>
  <c r="B1103" i="40"/>
  <c r="C1102" i="40"/>
  <c r="V1102" i="40" s="1"/>
  <c r="B1102" i="40"/>
  <c r="C1101" i="40"/>
  <c r="V1101" i="40" s="1"/>
  <c r="B1101" i="40"/>
  <c r="C1100" i="40"/>
  <c r="V1100" i="40" s="1"/>
  <c r="B1100" i="40"/>
  <c r="C1099" i="40"/>
  <c r="V1099" i="40" s="1"/>
  <c r="B1099" i="40"/>
  <c r="C1098" i="40"/>
  <c r="V1098" i="40" s="1"/>
  <c r="B1098" i="40"/>
  <c r="C1097" i="40"/>
  <c r="V1097" i="40" s="1"/>
  <c r="B1097" i="40"/>
  <c r="C1096" i="40"/>
  <c r="V1096" i="40" s="1"/>
  <c r="B1096" i="40"/>
  <c r="C1095" i="40"/>
  <c r="V1095" i="40" s="1"/>
  <c r="B1095" i="40"/>
  <c r="C1094" i="40"/>
  <c r="V1094" i="40" s="1"/>
  <c r="B1094" i="40"/>
  <c r="C1093" i="40"/>
  <c r="V1093" i="40" s="1"/>
  <c r="B1093" i="40"/>
  <c r="C1092" i="40"/>
  <c r="V1092" i="40" s="1"/>
  <c r="B1092" i="40"/>
  <c r="C1091" i="40"/>
  <c r="V1091" i="40" s="1"/>
  <c r="B1091" i="40"/>
  <c r="C1090" i="40"/>
  <c r="V1090" i="40" s="1"/>
  <c r="B1090" i="40"/>
  <c r="U1026" i="40"/>
  <c r="U1027" i="40"/>
  <c r="U1028" i="40"/>
  <c r="U1029" i="40"/>
  <c r="U1030" i="40"/>
  <c r="U1031" i="40"/>
  <c r="U1032" i="40"/>
  <c r="U1033" i="40"/>
  <c r="U1034" i="40"/>
  <c r="U1035" i="40"/>
  <c r="U1036" i="40"/>
  <c r="U1037" i="40"/>
  <c r="U1038" i="40"/>
  <c r="U1039" i="40"/>
  <c r="U1040" i="40"/>
  <c r="U1041" i="40"/>
  <c r="U1042" i="40"/>
  <c r="U1043" i="40"/>
  <c r="U1044" i="40"/>
  <c r="U1045" i="40"/>
  <c r="U1046" i="40"/>
  <c r="U1047" i="40"/>
  <c r="U1048" i="40"/>
  <c r="U1049" i="40"/>
  <c r="U1050" i="40"/>
  <c r="U1051" i="40"/>
  <c r="U1052" i="40"/>
  <c r="U1053" i="40"/>
  <c r="U1054" i="40"/>
  <c r="U1055" i="40"/>
  <c r="U1056" i="40"/>
  <c r="U1057" i="40"/>
  <c r="U1058" i="40"/>
  <c r="U1059" i="40"/>
  <c r="U1060" i="40"/>
  <c r="U1061" i="40"/>
  <c r="U1062" i="40"/>
  <c r="U1063" i="40"/>
  <c r="U1064" i="40"/>
  <c r="U1065" i="40"/>
  <c r="U1066" i="40"/>
  <c r="U1067" i="40"/>
  <c r="U1068" i="40"/>
  <c r="U1069" i="40"/>
  <c r="U1070" i="40"/>
  <c r="U1071" i="40"/>
  <c r="U1072" i="40"/>
  <c r="U1073" i="40"/>
  <c r="U1074" i="40"/>
  <c r="U1075" i="40"/>
  <c r="U1076" i="40"/>
  <c r="U1077" i="40"/>
  <c r="U1078" i="40"/>
  <c r="U1079" i="40"/>
  <c r="U1080" i="40"/>
  <c r="U1081" i="40"/>
  <c r="U1082" i="40"/>
  <c r="U1083" i="40"/>
  <c r="U1084" i="40"/>
  <c r="U1085" i="40"/>
  <c r="U1086" i="40"/>
  <c r="U1087" i="40"/>
  <c r="U1088" i="40"/>
  <c r="U1089" i="40"/>
  <c r="T1026" i="40"/>
  <c r="T1027" i="40"/>
  <c r="T1028" i="40"/>
  <c r="T1029" i="40"/>
  <c r="T1030" i="40"/>
  <c r="T1031" i="40"/>
  <c r="T1032" i="40"/>
  <c r="T1033" i="40"/>
  <c r="T1034" i="40"/>
  <c r="T1035" i="40"/>
  <c r="T1036" i="40"/>
  <c r="T1037" i="40"/>
  <c r="T1038" i="40"/>
  <c r="T1039" i="40"/>
  <c r="T1040" i="40"/>
  <c r="T1041" i="40"/>
  <c r="T1042" i="40"/>
  <c r="T1043" i="40"/>
  <c r="T1044" i="40"/>
  <c r="T1045" i="40"/>
  <c r="T1046" i="40"/>
  <c r="T1047" i="40"/>
  <c r="T1048" i="40"/>
  <c r="T1049" i="40"/>
  <c r="T1050" i="40"/>
  <c r="T1051" i="40"/>
  <c r="T1052" i="40"/>
  <c r="T1053" i="40"/>
  <c r="T1054" i="40"/>
  <c r="T1055" i="40"/>
  <c r="T1056" i="40"/>
  <c r="T1057" i="40"/>
  <c r="T1058" i="40"/>
  <c r="T1059" i="40"/>
  <c r="T1060" i="40"/>
  <c r="T1061" i="40"/>
  <c r="T1062" i="40"/>
  <c r="T1063" i="40"/>
  <c r="T1064" i="40"/>
  <c r="T1065" i="40"/>
  <c r="T1066" i="40"/>
  <c r="T1067" i="40"/>
  <c r="T1068" i="40"/>
  <c r="T1069" i="40"/>
  <c r="T1070" i="40"/>
  <c r="T1071" i="40"/>
  <c r="T1072" i="40"/>
  <c r="T1073" i="40"/>
  <c r="T1074" i="40"/>
  <c r="T1075" i="40"/>
  <c r="T1076" i="40"/>
  <c r="T1077" i="40"/>
  <c r="T1078" i="40"/>
  <c r="T1079" i="40"/>
  <c r="T1080" i="40"/>
  <c r="T1081" i="40"/>
  <c r="T1082" i="40"/>
  <c r="T1083" i="40"/>
  <c r="T1084" i="40"/>
  <c r="T1085" i="40"/>
  <c r="T1086" i="40"/>
  <c r="T1087" i="40"/>
  <c r="T1088" i="40"/>
  <c r="T1089" i="40"/>
  <c r="S1026" i="40"/>
  <c r="S1027" i="40"/>
  <c r="S1028" i="40"/>
  <c r="S1029" i="40"/>
  <c r="S1030" i="40"/>
  <c r="S1031" i="40"/>
  <c r="S1032" i="40"/>
  <c r="S1033" i="40"/>
  <c r="S1034" i="40"/>
  <c r="S1035" i="40"/>
  <c r="S1036" i="40"/>
  <c r="S1037" i="40"/>
  <c r="S1038" i="40"/>
  <c r="S1039" i="40"/>
  <c r="S1040" i="40"/>
  <c r="S1041" i="40"/>
  <c r="S1042" i="40"/>
  <c r="S1043" i="40"/>
  <c r="S1044" i="40"/>
  <c r="S1045" i="40"/>
  <c r="S1046" i="40"/>
  <c r="S1047" i="40"/>
  <c r="S1048" i="40"/>
  <c r="S1049" i="40"/>
  <c r="S1050" i="40"/>
  <c r="S1051" i="40"/>
  <c r="S1052" i="40"/>
  <c r="S1053" i="40"/>
  <c r="S1054" i="40"/>
  <c r="S1055" i="40"/>
  <c r="S1056" i="40"/>
  <c r="S1057" i="40"/>
  <c r="S1058" i="40"/>
  <c r="S1059" i="40"/>
  <c r="S1060" i="40"/>
  <c r="S1061" i="40"/>
  <c r="S1062" i="40"/>
  <c r="S1063" i="40"/>
  <c r="S1064" i="40"/>
  <c r="S1065" i="40"/>
  <c r="S1066" i="40"/>
  <c r="S1067" i="40"/>
  <c r="S1068" i="40"/>
  <c r="S1069" i="40"/>
  <c r="S1070" i="40"/>
  <c r="S1071" i="40"/>
  <c r="S1072" i="40"/>
  <c r="S1073" i="40"/>
  <c r="S1074" i="40"/>
  <c r="S1075" i="40"/>
  <c r="S1076" i="40"/>
  <c r="S1077" i="40"/>
  <c r="S1078" i="40"/>
  <c r="S1079" i="40"/>
  <c r="S1080" i="40"/>
  <c r="S1081" i="40"/>
  <c r="S1082" i="40"/>
  <c r="S1083" i="40"/>
  <c r="S1084" i="40"/>
  <c r="S1085" i="40"/>
  <c r="S1086" i="40"/>
  <c r="S1087" i="40"/>
  <c r="S1088" i="40"/>
  <c r="S1089" i="40"/>
  <c r="C1089" i="40"/>
  <c r="V1089" i="40" s="1"/>
  <c r="B1089" i="40"/>
  <c r="C1088" i="40"/>
  <c r="V1088" i="40" s="1"/>
  <c r="B1088" i="40"/>
  <c r="C1087" i="40"/>
  <c r="V1087" i="40" s="1"/>
  <c r="B1087" i="40"/>
  <c r="C1086" i="40"/>
  <c r="V1086" i="40" s="1"/>
  <c r="B1086" i="40"/>
  <c r="C1085" i="40"/>
  <c r="V1085" i="40" s="1"/>
  <c r="B1085" i="40"/>
  <c r="C1084" i="40"/>
  <c r="V1084" i="40" s="1"/>
  <c r="B1084" i="40"/>
  <c r="C1083" i="40"/>
  <c r="V1083" i="40" s="1"/>
  <c r="B1083" i="40"/>
  <c r="C1082" i="40"/>
  <c r="V1082" i="40" s="1"/>
  <c r="B1082" i="40"/>
  <c r="C1081" i="40"/>
  <c r="V1081" i="40" s="1"/>
  <c r="B1081" i="40"/>
  <c r="C1080" i="40"/>
  <c r="V1080" i="40" s="1"/>
  <c r="B1080" i="40"/>
  <c r="C1079" i="40"/>
  <c r="V1079" i="40" s="1"/>
  <c r="B1079" i="40"/>
  <c r="C1078" i="40"/>
  <c r="V1078" i="40" s="1"/>
  <c r="B1078" i="40"/>
  <c r="C1077" i="40"/>
  <c r="V1077" i="40" s="1"/>
  <c r="B1077" i="40"/>
  <c r="C1076" i="40"/>
  <c r="V1076" i="40" s="1"/>
  <c r="B1076" i="40"/>
  <c r="C1075" i="40"/>
  <c r="V1075" i="40" s="1"/>
  <c r="B1075" i="40"/>
  <c r="C1074" i="40"/>
  <c r="V1074" i="40" s="1"/>
  <c r="B1074" i="40"/>
  <c r="C1073" i="40"/>
  <c r="V1073" i="40" s="1"/>
  <c r="B1073" i="40"/>
  <c r="C1072" i="40"/>
  <c r="V1072" i="40" s="1"/>
  <c r="B1072" i="40"/>
  <c r="C1071" i="40"/>
  <c r="V1071" i="40" s="1"/>
  <c r="B1071" i="40"/>
  <c r="C1070" i="40"/>
  <c r="V1070" i="40" s="1"/>
  <c r="B1070" i="40"/>
  <c r="C1069" i="40"/>
  <c r="V1069" i="40" s="1"/>
  <c r="B1069" i="40"/>
  <c r="C1068" i="40"/>
  <c r="V1068" i="40" s="1"/>
  <c r="B1068" i="40"/>
  <c r="C1067" i="40"/>
  <c r="V1067" i="40" s="1"/>
  <c r="B1067" i="40"/>
  <c r="C1066" i="40"/>
  <c r="V1066" i="40" s="1"/>
  <c r="B1066" i="40"/>
  <c r="C1065" i="40"/>
  <c r="V1065" i="40" s="1"/>
  <c r="B1065" i="40"/>
  <c r="C1064" i="40"/>
  <c r="V1064" i="40" s="1"/>
  <c r="B1064" i="40"/>
  <c r="C1063" i="40"/>
  <c r="V1063" i="40" s="1"/>
  <c r="B1063" i="40"/>
  <c r="C1062" i="40"/>
  <c r="V1062" i="40" s="1"/>
  <c r="B1062" i="40"/>
  <c r="C1061" i="40"/>
  <c r="V1061" i="40" s="1"/>
  <c r="B1061" i="40"/>
  <c r="C1060" i="40"/>
  <c r="V1060" i="40" s="1"/>
  <c r="B1060" i="40"/>
  <c r="C1059" i="40"/>
  <c r="V1059" i="40" s="1"/>
  <c r="B1059" i="40"/>
  <c r="C1058" i="40"/>
  <c r="V1058" i="40" s="1"/>
  <c r="B1058" i="40"/>
  <c r="C1057" i="40"/>
  <c r="V1057" i="40" s="1"/>
  <c r="B1057" i="40"/>
  <c r="C1056" i="40"/>
  <c r="V1056" i="40" s="1"/>
  <c r="B1056" i="40"/>
  <c r="C1055" i="40"/>
  <c r="V1055" i="40" s="1"/>
  <c r="B1055" i="40"/>
  <c r="C1054" i="40"/>
  <c r="V1054" i="40" s="1"/>
  <c r="B1054" i="40"/>
  <c r="C1053" i="40"/>
  <c r="V1053" i="40" s="1"/>
  <c r="B1053" i="40"/>
  <c r="C1052" i="40"/>
  <c r="V1052" i="40" s="1"/>
  <c r="B1052" i="40"/>
  <c r="C1051" i="40"/>
  <c r="V1051" i="40" s="1"/>
  <c r="B1051" i="40"/>
  <c r="C1050" i="40"/>
  <c r="V1050" i="40" s="1"/>
  <c r="B1050" i="40"/>
  <c r="C1049" i="40"/>
  <c r="V1049" i="40" s="1"/>
  <c r="B1049" i="40"/>
  <c r="C1048" i="40"/>
  <c r="V1048" i="40" s="1"/>
  <c r="B1048" i="40"/>
  <c r="C1047" i="40"/>
  <c r="V1047" i="40" s="1"/>
  <c r="B1047" i="40"/>
  <c r="C1046" i="40"/>
  <c r="V1046" i="40" s="1"/>
  <c r="B1046" i="40"/>
  <c r="C1045" i="40"/>
  <c r="V1045" i="40" s="1"/>
  <c r="B1045" i="40"/>
  <c r="C1044" i="40"/>
  <c r="V1044" i="40" s="1"/>
  <c r="B1044" i="40"/>
  <c r="C1043" i="40"/>
  <c r="V1043" i="40" s="1"/>
  <c r="B1043" i="40"/>
  <c r="C1042" i="40"/>
  <c r="V1042" i="40" s="1"/>
  <c r="B1042" i="40"/>
  <c r="C1041" i="40"/>
  <c r="V1041" i="40" s="1"/>
  <c r="B1041" i="40"/>
  <c r="C1040" i="40"/>
  <c r="V1040" i="40" s="1"/>
  <c r="B1040" i="40"/>
  <c r="C1039" i="40"/>
  <c r="V1039" i="40" s="1"/>
  <c r="B1039" i="40"/>
  <c r="C1038" i="40"/>
  <c r="V1038" i="40" s="1"/>
  <c r="B1038" i="40"/>
  <c r="C1037" i="40"/>
  <c r="V1037" i="40" s="1"/>
  <c r="B1037" i="40"/>
  <c r="C1036" i="40"/>
  <c r="V1036" i="40" s="1"/>
  <c r="B1036" i="40"/>
  <c r="C1035" i="40"/>
  <c r="V1035" i="40" s="1"/>
  <c r="B1035" i="40"/>
  <c r="C1034" i="40"/>
  <c r="V1034" i="40" s="1"/>
  <c r="B1034" i="40"/>
  <c r="C1033" i="40"/>
  <c r="V1033" i="40" s="1"/>
  <c r="B1033" i="40"/>
  <c r="C1032" i="40"/>
  <c r="V1032" i="40" s="1"/>
  <c r="B1032" i="40"/>
  <c r="C1031" i="40"/>
  <c r="V1031" i="40" s="1"/>
  <c r="B1031" i="40"/>
  <c r="C1030" i="40"/>
  <c r="V1030" i="40" s="1"/>
  <c r="B1030" i="40"/>
  <c r="C1029" i="40"/>
  <c r="V1029" i="40" s="1"/>
  <c r="B1029" i="40"/>
  <c r="C1028" i="40"/>
  <c r="V1028" i="40" s="1"/>
  <c r="B1028" i="40"/>
  <c r="C1027" i="40"/>
  <c r="V1027" i="40" s="1"/>
  <c r="B1027" i="40"/>
  <c r="C1026" i="40"/>
  <c r="V1026" i="40" s="1"/>
  <c r="B1026" i="40"/>
  <c r="U962" i="40"/>
  <c r="U963" i="40"/>
  <c r="U964" i="40"/>
  <c r="U965" i="40"/>
  <c r="U966" i="40"/>
  <c r="U967" i="40"/>
  <c r="U968" i="40"/>
  <c r="U969" i="40"/>
  <c r="U970" i="40"/>
  <c r="U971" i="40"/>
  <c r="U972" i="40"/>
  <c r="U973" i="40"/>
  <c r="U974" i="40"/>
  <c r="U975" i="40"/>
  <c r="U976" i="40"/>
  <c r="U977" i="40"/>
  <c r="U978" i="40"/>
  <c r="U979" i="40"/>
  <c r="U980" i="40"/>
  <c r="U981" i="40"/>
  <c r="U982" i="40"/>
  <c r="U983" i="40"/>
  <c r="U984" i="40"/>
  <c r="U985" i="40"/>
  <c r="U986" i="40"/>
  <c r="U987" i="40"/>
  <c r="U988" i="40"/>
  <c r="U989" i="40"/>
  <c r="U990" i="40"/>
  <c r="U991" i="40"/>
  <c r="U992" i="40"/>
  <c r="U993" i="40"/>
  <c r="U994" i="40"/>
  <c r="U995" i="40"/>
  <c r="U996" i="40"/>
  <c r="U997" i="40"/>
  <c r="U998" i="40"/>
  <c r="U999" i="40"/>
  <c r="U1000" i="40"/>
  <c r="U1001" i="40"/>
  <c r="U1002" i="40"/>
  <c r="U1003" i="40"/>
  <c r="U1004" i="40"/>
  <c r="U1005" i="40"/>
  <c r="U1006" i="40"/>
  <c r="U1007" i="40"/>
  <c r="U1008" i="40"/>
  <c r="U1009" i="40"/>
  <c r="U1010" i="40"/>
  <c r="U1011" i="40"/>
  <c r="U1012" i="40"/>
  <c r="U1013" i="40"/>
  <c r="U1014" i="40"/>
  <c r="U1015" i="40"/>
  <c r="U1016" i="40"/>
  <c r="U1017" i="40"/>
  <c r="U1018" i="40"/>
  <c r="U1019" i="40"/>
  <c r="U1020" i="40"/>
  <c r="U1021" i="40"/>
  <c r="U1022" i="40"/>
  <c r="U1023" i="40"/>
  <c r="U1024" i="40"/>
  <c r="U1025" i="40"/>
  <c r="T962" i="40"/>
  <c r="T963" i="40"/>
  <c r="T964" i="40"/>
  <c r="T965" i="40"/>
  <c r="T966" i="40"/>
  <c r="T967" i="40"/>
  <c r="T968" i="40"/>
  <c r="T969" i="40"/>
  <c r="T970" i="40"/>
  <c r="T971" i="40"/>
  <c r="T972" i="40"/>
  <c r="T973" i="40"/>
  <c r="T974" i="40"/>
  <c r="T975" i="40"/>
  <c r="T976" i="40"/>
  <c r="T977" i="40"/>
  <c r="T978" i="40"/>
  <c r="T979" i="40"/>
  <c r="T980" i="40"/>
  <c r="T981" i="40"/>
  <c r="T982" i="40"/>
  <c r="T983" i="40"/>
  <c r="T984" i="40"/>
  <c r="T985" i="40"/>
  <c r="T986" i="40"/>
  <c r="T987" i="40"/>
  <c r="T988" i="40"/>
  <c r="T989" i="40"/>
  <c r="T990" i="40"/>
  <c r="T991" i="40"/>
  <c r="T992" i="40"/>
  <c r="T993" i="40"/>
  <c r="T994" i="40"/>
  <c r="T995" i="40"/>
  <c r="T996" i="40"/>
  <c r="T997" i="40"/>
  <c r="T998" i="40"/>
  <c r="T999" i="40"/>
  <c r="T1000" i="40"/>
  <c r="T1001" i="40"/>
  <c r="T1002" i="40"/>
  <c r="T1003" i="40"/>
  <c r="T1004" i="40"/>
  <c r="T1005" i="40"/>
  <c r="T1006" i="40"/>
  <c r="T1007" i="40"/>
  <c r="T1008" i="40"/>
  <c r="T1009" i="40"/>
  <c r="T1010" i="40"/>
  <c r="T1011" i="40"/>
  <c r="T1012" i="40"/>
  <c r="T1013" i="40"/>
  <c r="T1014" i="40"/>
  <c r="T1015" i="40"/>
  <c r="T1016" i="40"/>
  <c r="T1017" i="40"/>
  <c r="T1018" i="40"/>
  <c r="T1019" i="40"/>
  <c r="T1020" i="40"/>
  <c r="T1021" i="40"/>
  <c r="T1022" i="40"/>
  <c r="T1023" i="40"/>
  <c r="T1024" i="40"/>
  <c r="T1025" i="40"/>
  <c r="S962" i="40"/>
  <c r="S963" i="40"/>
  <c r="S964" i="40"/>
  <c r="S965" i="40"/>
  <c r="S966" i="40"/>
  <c r="S967" i="40"/>
  <c r="S968" i="40"/>
  <c r="S969" i="40"/>
  <c r="S970" i="40"/>
  <c r="S971" i="40"/>
  <c r="S972" i="40"/>
  <c r="S973" i="40"/>
  <c r="S974" i="40"/>
  <c r="S975" i="40"/>
  <c r="S976" i="40"/>
  <c r="S977" i="40"/>
  <c r="S978" i="40"/>
  <c r="S979" i="40"/>
  <c r="S980" i="40"/>
  <c r="S981" i="40"/>
  <c r="S982" i="40"/>
  <c r="S983" i="40"/>
  <c r="S984" i="40"/>
  <c r="S985" i="40"/>
  <c r="S986" i="40"/>
  <c r="S987" i="40"/>
  <c r="S988" i="40"/>
  <c r="S989" i="40"/>
  <c r="S990" i="40"/>
  <c r="S991" i="40"/>
  <c r="S992" i="40"/>
  <c r="S993" i="40"/>
  <c r="S994" i="40"/>
  <c r="S995" i="40"/>
  <c r="S996" i="40"/>
  <c r="S997" i="40"/>
  <c r="S998" i="40"/>
  <c r="S999" i="40"/>
  <c r="S1000" i="40"/>
  <c r="S1001" i="40"/>
  <c r="S1002" i="40"/>
  <c r="S1003" i="40"/>
  <c r="S1004" i="40"/>
  <c r="S1005" i="40"/>
  <c r="S1006" i="40"/>
  <c r="S1007" i="40"/>
  <c r="S1008" i="40"/>
  <c r="S1009" i="40"/>
  <c r="S1010" i="40"/>
  <c r="S1011" i="40"/>
  <c r="S1012" i="40"/>
  <c r="S1013" i="40"/>
  <c r="S1014" i="40"/>
  <c r="S1015" i="40"/>
  <c r="S1016" i="40"/>
  <c r="S1017" i="40"/>
  <c r="S1018" i="40"/>
  <c r="S1019" i="40"/>
  <c r="S1020" i="40"/>
  <c r="S1021" i="40"/>
  <c r="S1022" i="40"/>
  <c r="S1023" i="40"/>
  <c r="S1024" i="40"/>
  <c r="S1025" i="40"/>
  <c r="C1025" i="40"/>
  <c r="V1025" i="40" s="1"/>
  <c r="B1025" i="40"/>
  <c r="C1024" i="40"/>
  <c r="V1024" i="40" s="1"/>
  <c r="B1024" i="40"/>
  <c r="C1023" i="40"/>
  <c r="V1023" i="40" s="1"/>
  <c r="B1023" i="40"/>
  <c r="C1022" i="40"/>
  <c r="V1022" i="40" s="1"/>
  <c r="B1022" i="40"/>
  <c r="C1021" i="40"/>
  <c r="V1021" i="40" s="1"/>
  <c r="B1021" i="40"/>
  <c r="C1020" i="40"/>
  <c r="V1020" i="40" s="1"/>
  <c r="B1020" i="40"/>
  <c r="C1019" i="40"/>
  <c r="V1019" i="40" s="1"/>
  <c r="B1019" i="40"/>
  <c r="C1018" i="40"/>
  <c r="V1018" i="40" s="1"/>
  <c r="B1018" i="40"/>
  <c r="C1017" i="40"/>
  <c r="V1017" i="40" s="1"/>
  <c r="B1017" i="40"/>
  <c r="C1016" i="40"/>
  <c r="V1016" i="40" s="1"/>
  <c r="B1016" i="40"/>
  <c r="C1015" i="40"/>
  <c r="V1015" i="40" s="1"/>
  <c r="B1015" i="40"/>
  <c r="C1014" i="40"/>
  <c r="V1014" i="40" s="1"/>
  <c r="B1014" i="40"/>
  <c r="C1013" i="40"/>
  <c r="V1013" i="40" s="1"/>
  <c r="B1013" i="40"/>
  <c r="C1012" i="40"/>
  <c r="V1012" i="40" s="1"/>
  <c r="B1012" i="40"/>
  <c r="C1011" i="40"/>
  <c r="V1011" i="40" s="1"/>
  <c r="B1011" i="40"/>
  <c r="C1010" i="40"/>
  <c r="V1010" i="40" s="1"/>
  <c r="B1010" i="40"/>
  <c r="C1009" i="40"/>
  <c r="V1009" i="40" s="1"/>
  <c r="B1009" i="40"/>
  <c r="C1008" i="40"/>
  <c r="V1008" i="40" s="1"/>
  <c r="B1008" i="40"/>
  <c r="C1007" i="40"/>
  <c r="V1007" i="40" s="1"/>
  <c r="B1007" i="40"/>
  <c r="C1006" i="40"/>
  <c r="V1006" i="40" s="1"/>
  <c r="B1006" i="40"/>
  <c r="C1005" i="40"/>
  <c r="V1005" i="40" s="1"/>
  <c r="B1005" i="40"/>
  <c r="C1004" i="40"/>
  <c r="V1004" i="40" s="1"/>
  <c r="B1004" i="40"/>
  <c r="C1003" i="40"/>
  <c r="V1003" i="40" s="1"/>
  <c r="B1003" i="40"/>
  <c r="C1002" i="40"/>
  <c r="V1002" i="40" s="1"/>
  <c r="B1002" i="40"/>
  <c r="C1001" i="40"/>
  <c r="V1001" i="40" s="1"/>
  <c r="B1001" i="40"/>
  <c r="C1000" i="40"/>
  <c r="V1000" i="40" s="1"/>
  <c r="B1000" i="40"/>
  <c r="C999" i="40"/>
  <c r="V999" i="40" s="1"/>
  <c r="B999" i="40"/>
  <c r="C998" i="40"/>
  <c r="V998" i="40" s="1"/>
  <c r="B998" i="40"/>
  <c r="C997" i="40"/>
  <c r="V997" i="40" s="1"/>
  <c r="B997" i="40"/>
  <c r="C996" i="40"/>
  <c r="V996" i="40" s="1"/>
  <c r="B996" i="40"/>
  <c r="C995" i="40"/>
  <c r="V995" i="40" s="1"/>
  <c r="B995" i="40"/>
  <c r="C994" i="40"/>
  <c r="V994" i="40" s="1"/>
  <c r="B994" i="40"/>
  <c r="C993" i="40"/>
  <c r="V993" i="40" s="1"/>
  <c r="B993" i="40"/>
  <c r="C992" i="40"/>
  <c r="V992" i="40" s="1"/>
  <c r="B992" i="40"/>
  <c r="C991" i="40"/>
  <c r="V991" i="40" s="1"/>
  <c r="B991" i="40"/>
  <c r="C990" i="40"/>
  <c r="V990" i="40" s="1"/>
  <c r="B990" i="40"/>
  <c r="C989" i="40"/>
  <c r="V989" i="40" s="1"/>
  <c r="B989" i="40"/>
  <c r="C988" i="40"/>
  <c r="V988" i="40" s="1"/>
  <c r="B988" i="40"/>
  <c r="C987" i="40"/>
  <c r="V987" i="40" s="1"/>
  <c r="B987" i="40"/>
  <c r="C986" i="40"/>
  <c r="V986" i="40" s="1"/>
  <c r="B986" i="40"/>
  <c r="C985" i="40"/>
  <c r="V985" i="40" s="1"/>
  <c r="B985" i="40"/>
  <c r="C984" i="40"/>
  <c r="V984" i="40" s="1"/>
  <c r="B984" i="40"/>
  <c r="C983" i="40"/>
  <c r="V983" i="40" s="1"/>
  <c r="B983" i="40"/>
  <c r="C982" i="40"/>
  <c r="V982" i="40" s="1"/>
  <c r="B982" i="40"/>
  <c r="C981" i="40"/>
  <c r="V981" i="40" s="1"/>
  <c r="B981" i="40"/>
  <c r="C980" i="40"/>
  <c r="V980" i="40" s="1"/>
  <c r="B980" i="40"/>
  <c r="C979" i="40"/>
  <c r="V979" i="40" s="1"/>
  <c r="B979" i="40"/>
  <c r="C978" i="40"/>
  <c r="V978" i="40" s="1"/>
  <c r="B978" i="40"/>
  <c r="C977" i="40"/>
  <c r="V977" i="40" s="1"/>
  <c r="B977" i="40"/>
  <c r="C976" i="40"/>
  <c r="V976" i="40" s="1"/>
  <c r="B976" i="40"/>
  <c r="C975" i="40"/>
  <c r="V975" i="40" s="1"/>
  <c r="B975" i="40"/>
  <c r="C974" i="40"/>
  <c r="V974" i="40" s="1"/>
  <c r="B974" i="40"/>
  <c r="C973" i="40"/>
  <c r="V973" i="40" s="1"/>
  <c r="B973" i="40"/>
  <c r="C972" i="40"/>
  <c r="V972" i="40" s="1"/>
  <c r="B972" i="40"/>
  <c r="C971" i="40"/>
  <c r="V971" i="40" s="1"/>
  <c r="B971" i="40"/>
  <c r="C970" i="40"/>
  <c r="V970" i="40" s="1"/>
  <c r="B970" i="40"/>
  <c r="C969" i="40"/>
  <c r="V969" i="40" s="1"/>
  <c r="B969" i="40"/>
  <c r="C968" i="40"/>
  <c r="V968" i="40" s="1"/>
  <c r="B968" i="40"/>
  <c r="C967" i="40"/>
  <c r="V967" i="40" s="1"/>
  <c r="B967" i="40"/>
  <c r="C966" i="40"/>
  <c r="V966" i="40" s="1"/>
  <c r="B966" i="40"/>
  <c r="C965" i="40"/>
  <c r="V965" i="40" s="1"/>
  <c r="B965" i="40"/>
  <c r="C964" i="40"/>
  <c r="V964" i="40" s="1"/>
  <c r="B964" i="40"/>
  <c r="C963" i="40"/>
  <c r="V963" i="40" s="1"/>
  <c r="B963" i="40"/>
  <c r="C962" i="40"/>
  <c r="V962" i="40" s="1"/>
  <c r="B962" i="40"/>
  <c r="U898" i="40"/>
  <c r="U899" i="40"/>
  <c r="U900" i="40"/>
  <c r="U901" i="40"/>
  <c r="U902" i="40"/>
  <c r="U903" i="40"/>
  <c r="U904" i="40"/>
  <c r="U905" i="40"/>
  <c r="U906" i="40"/>
  <c r="U907" i="40"/>
  <c r="U908" i="40"/>
  <c r="U909" i="40"/>
  <c r="U910" i="40"/>
  <c r="U911" i="40"/>
  <c r="U912" i="40"/>
  <c r="U913" i="40"/>
  <c r="U914" i="40"/>
  <c r="U915" i="40"/>
  <c r="U916" i="40"/>
  <c r="U917" i="40"/>
  <c r="U918" i="40"/>
  <c r="U919" i="40"/>
  <c r="U920" i="40"/>
  <c r="U921" i="40"/>
  <c r="U922" i="40"/>
  <c r="U923" i="40"/>
  <c r="U924" i="40"/>
  <c r="U925" i="40"/>
  <c r="U926" i="40"/>
  <c r="U927" i="40"/>
  <c r="U928" i="40"/>
  <c r="U929" i="40"/>
  <c r="U930" i="40"/>
  <c r="U931" i="40"/>
  <c r="U932" i="40"/>
  <c r="U933" i="40"/>
  <c r="U934" i="40"/>
  <c r="U935" i="40"/>
  <c r="U936" i="40"/>
  <c r="U937" i="40"/>
  <c r="U938" i="40"/>
  <c r="U939" i="40"/>
  <c r="U940" i="40"/>
  <c r="U941" i="40"/>
  <c r="U942" i="40"/>
  <c r="U943" i="40"/>
  <c r="U944" i="40"/>
  <c r="U945" i="40"/>
  <c r="U946" i="40"/>
  <c r="U947" i="40"/>
  <c r="U948" i="40"/>
  <c r="U949" i="40"/>
  <c r="U950" i="40"/>
  <c r="U951" i="40"/>
  <c r="U952" i="40"/>
  <c r="U953" i="40"/>
  <c r="U954" i="40"/>
  <c r="U955" i="40"/>
  <c r="U956" i="40"/>
  <c r="U957" i="40"/>
  <c r="U958" i="40"/>
  <c r="U959" i="40"/>
  <c r="U960" i="40"/>
  <c r="U961" i="40"/>
  <c r="T898" i="40"/>
  <c r="T899" i="40"/>
  <c r="T900" i="40"/>
  <c r="T901" i="40"/>
  <c r="T902" i="40"/>
  <c r="T903" i="40"/>
  <c r="T904" i="40"/>
  <c r="T905" i="40"/>
  <c r="T906" i="40"/>
  <c r="T907" i="40"/>
  <c r="T908" i="40"/>
  <c r="T909" i="40"/>
  <c r="T910" i="40"/>
  <c r="T911" i="40"/>
  <c r="T912" i="40"/>
  <c r="T913" i="40"/>
  <c r="T914" i="40"/>
  <c r="T915" i="40"/>
  <c r="T916" i="40"/>
  <c r="T917" i="40"/>
  <c r="T918" i="40"/>
  <c r="T919" i="40"/>
  <c r="T920" i="40"/>
  <c r="T921" i="40"/>
  <c r="T922" i="40"/>
  <c r="T923" i="40"/>
  <c r="T924" i="40"/>
  <c r="T925" i="40"/>
  <c r="T926" i="40"/>
  <c r="T927" i="40"/>
  <c r="T928" i="40"/>
  <c r="T929" i="40"/>
  <c r="T930" i="40"/>
  <c r="T931" i="40"/>
  <c r="T932" i="40"/>
  <c r="T933" i="40"/>
  <c r="T934" i="40"/>
  <c r="T935" i="40"/>
  <c r="T936" i="40"/>
  <c r="T937" i="40"/>
  <c r="T938" i="40"/>
  <c r="T939" i="40"/>
  <c r="T940" i="40"/>
  <c r="T941" i="40"/>
  <c r="T942" i="40"/>
  <c r="T943" i="40"/>
  <c r="T944" i="40"/>
  <c r="T945" i="40"/>
  <c r="T946" i="40"/>
  <c r="T947" i="40"/>
  <c r="T948" i="40"/>
  <c r="T949" i="40"/>
  <c r="T950" i="40"/>
  <c r="T951" i="40"/>
  <c r="T952" i="40"/>
  <c r="T953" i="40"/>
  <c r="T954" i="40"/>
  <c r="T955" i="40"/>
  <c r="T956" i="40"/>
  <c r="T957" i="40"/>
  <c r="T958" i="40"/>
  <c r="T959" i="40"/>
  <c r="T960" i="40"/>
  <c r="T961" i="40"/>
  <c r="S898" i="40"/>
  <c r="S899" i="40"/>
  <c r="S900" i="40"/>
  <c r="S901" i="40"/>
  <c r="S902" i="40"/>
  <c r="S903" i="40"/>
  <c r="S904" i="40"/>
  <c r="S905" i="40"/>
  <c r="S906" i="40"/>
  <c r="S907" i="40"/>
  <c r="S908" i="40"/>
  <c r="S909" i="40"/>
  <c r="S910" i="40"/>
  <c r="S911" i="40"/>
  <c r="S912" i="40"/>
  <c r="S913" i="40"/>
  <c r="S914" i="40"/>
  <c r="S915" i="40"/>
  <c r="S916" i="40"/>
  <c r="S917" i="40"/>
  <c r="S918" i="40"/>
  <c r="S919" i="40"/>
  <c r="S920" i="40"/>
  <c r="S921" i="40"/>
  <c r="S922" i="40"/>
  <c r="S923" i="40"/>
  <c r="S924" i="40"/>
  <c r="S925" i="40"/>
  <c r="S926" i="40"/>
  <c r="S927" i="40"/>
  <c r="S928" i="40"/>
  <c r="S929" i="40"/>
  <c r="S930" i="40"/>
  <c r="S931" i="40"/>
  <c r="S932" i="40"/>
  <c r="S933" i="40"/>
  <c r="S934" i="40"/>
  <c r="S935" i="40"/>
  <c r="S936" i="40"/>
  <c r="S937" i="40"/>
  <c r="S938" i="40"/>
  <c r="S939" i="40"/>
  <c r="S940" i="40"/>
  <c r="S941" i="40"/>
  <c r="S942" i="40"/>
  <c r="S943" i="40"/>
  <c r="S944" i="40"/>
  <c r="S945" i="40"/>
  <c r="S946" i="40"/>
  <c r="S947" i="40"/>
  <c r="S948" i="40"/>
  <c r="S949" i="40"/>
  <c r="S950" i="40"/>
  <c r="S951" i="40"/>
  <c r="S952" i="40"/>
  <c r="S953" i="40"/>
  <c r="S954" i="40"/>
  <c r="S955" i="40"/>
  <c r="S956" i="40"/>
  <c r="S957" i="40"/>
  <c r="S958" i="40"/>
  <c r="S959" i="40"/>
  <c r="S960" i="40"/>
  <c r="S961" i="40"/>
  <c r="C961" i="40"/>
  <c r="V961" i="40" s="1"/>
  <c r="B961" i="40"/>
  <c r="C960" i="40"/>
  <c r="V960" i="40" s="1"/>
  <c r="B960" i="40"/>
  <c r="C959" i="40"/>
  <c r="V959" i="40" s="1"/>
  <c r="B959" i="40"/>
  <c r="C958" i="40"/>
  <c r="V958" i="40" s="1"/>
  <c r="B958" i="40"/>
  <c r="C957" i="40"/>
  <c r="V957" i="40" s="1"/>
  <c r="B957" i="40"/>
  <c r="C956" i="40"/>
  <c r="V956" i="40" s="1"/>
  <c r="B956" i="40"/>
  <c r="C955" i="40"/>
  <c r="V955" i="40" s="1"/>
  <c r="B955" i="40"/>
  <c r="C954" i="40"/>
  <c r="V954" i="40" s="1"/>
  <c r="B954" i="40"/>
  <c r="C953" i="40"/>
  <c r="V953" i="40" s="1"/>
  <c r="B953" i="40"/>
  <c r="C952" i="40"/>
  <c r="V952" i="40" s="1"/>
  <c r="B952" i="40"/>
  <c r="C951" i="40"/>
  <c r="V951" i="40" s="1"/>
  <c r="B951" i="40"/>
  <c r="C950" i="40"/>
  <c r="V950" i="40" s="1"/>
  <c r="B950" i="40"/>
  <c r="C949" i="40"/>
  <c r="V949" i="40" s="1"/>
  <c r="B949" i="40"/>
  <c r="C948" i="40"/>
  <c r="V948" i="40" s="1"/>
  <c r="B948" i="40"/>
  <c r="C947" i="40"/>
  <c r="V947" i="40" s="1"/>
  <c r="B947" i="40"/>
  <c r="C946" i="40"/>
  <c r="V946" i="40" s="1"/>
  <c r="B946" i="40"/>
  <c r="C945" i="40"/>
  <c r="V945" i="40" s="1"/>
  <c r="B945" i="40"/>
  <c r="C944" i="40"/>
  <c r="V944" i="40" s="1"/>
  <c r="B944" i="40"/>
  <c r="C943" i="40"/>
  <c r="V943" i="40" s="1"/>
  <c r="B943" i="40"/>
  <c r="C942" i="40"/>
  <c r="V942" i="40" s="1"/>
  <c r="B942" i="40"/>
  <c r="C941" i="40"/>
  <c r="V941" i="40" s="1"/>
  <c r="B941" i="40"/>
  <c r="C940" i="40"/>
  <c r="V940" i="40" s="1"/>
  <c r="B940" i="40"/>
  <c r="C939" i="40"/>
  <c r="V939" i="40" s="1"/>
  <c r="B939" i="40"/>
  <c r="C938" i="40"/>
  <c r="V938" i="40" s="1"/>
  <c r="B938" i="40"/>
  <c r="C937" i="40"/>
  <c r="V937" i="40" s="1"/>
  <c r="B937" i="40"/>
  <c r="C936" i="40"/>
  <c r="V936" i="40" s="1"/>
  <c r="B936" i="40"/>
  <c r="C935" i="40"/>
  <c r="V935" i="40" s="1"/>
  <c r="B935" i="40"/>
  <c r="C934" i="40"/>
  <c r="V934" i="40" s="1"/>
  <c r="B934" i="40"/>
  <c r="C933" i="40"/>
  <c r="V933" i="40" s="1"/>
  <c r="B933" i="40"/>
  <c r="C932" i="40"/>
  <c r="V932" i="40" s="1"/>
  <c r="B932" i="40"/>
  <c r="C931" i="40"/>
  <c r="V931" i="40" s="1"/>
  <c r="B931" i="40"/>
  <c r="C930" i="40"/>
  <c r="V930" i="40" s="1"/>
  <c r="B930" i="40"/>
  <c r="C929" i="40"/>
  <c r="V929" i="40" s="1"/>
  <c r="B929" i="40"/>
  <c r="C928" i="40"/>
  <c r="V928" i="40" s="1"/>
  <c r="B928" i="40"/>
  <c r="C927" i="40"/>
  <c r="V927" i="40" s="1"/>
  <c r="B927" i="40"/>
  <c r="C926" i="40"/>
  <c r="V926" i="40" s="1"/>
  <c r="B926" i="40"/>
  <c r="C925" i="40"/>
  <c r="V925" i="40" s="1"/>
  <c r="B925" i="40"/>
  <c r="C924" i="40"/>
  <c r="V924" i="40" s="1"/>
  <c r="B924" i="40"/>
  <c r="C923" i="40"/>
  <c r="V923" i="40" s="1"/>
  <c r="B923" i="40"/>
  <c r="C922" i="40"/>
  <c r="V922" i="40" s="1"/>
  <c r="B922" i="40"/>
  <c r="C921" i="40"/>
  <c r="V921" i="40" s="1"/>
  <c r="B921" i="40"/>
  <c r="C920" i="40"/>
  <c r="V920" i="40" s="1"/>
  <c r="B920" i="40"/>
  <c r="C919" i="40"/>
  <c r="V919" i="40" s="1"/>
  <c r="B919" i="40"/>
  <c r="C918" i="40"/>
  <c r="V918" i="40" s="1"/>
  <c r="B918" i="40"/>
  <c r="C917" i="40"/>
  <c r="V917" i="40" s="1"/>
  <c r="B917" i="40"/>
  <c r="C916" i="40"/>
  <c r="V916" i="40" s="1"/>
  <c r="B916" i="40"/>
  <c r="C915" i="40"/>
  <c r="V915" i="40" s="1"/>
  <c r="B915" i="40"/>
  <c r="C914" i="40"/>
  <c r="V914" i="40" s="1"/>
  <c r="B914" i="40"/>
  <c r="C913" i="40"/>
  <c r="V913" i="40" s="1"/>
  <c r="B913" i="40"/>
  <c r="C912" i="40"/>
  <c r="V912" i="40" s="1"/>
  <c r="B912" i="40"/>
  <c r="C911" i="40"/>
  <c r="V911" i="40" s="1"/>
  <c r="B911" i="40"/>
  <c r="C910" i="40"/>
  <c r="V910" i="40" s="1"/>
  <c r="B910" i="40"/>
  <c r="C909" i="40"/>
  <c r="V909" i="40" s="1"/>
  <c r="B909" i="40"/>
  <c r="C908" i="40"/>
  <c r="V908" i="40" s="1"/>
  <c r="B908" i="40"/>
  <c r="C907" i="40"/>
  <c r="V907" i="40" s="1"/>
  <c r="B907" i="40"/>
  <c r="C906" i="40"/>
  <c r="V906" i="40" s="1"/>
  <c r="B906" i="40"/>
  <c r="C905" i="40"/>
  <c r="V905" i="40" s="1"/>
  <c r="B905" i="40"/>
  <c r="C904" i="40"/>
  <c r="V904" i="40" s="1"/>
  <c r="B904" i="40"/>
  <c r="C903" i="40"/>
  <c r="V903" i="40" s="1"/>
  <c r="B903" i="40"/>
  <c r="C902" i="40"/>
  <c r="V902" i="40" s="1"/>
  <c r="B902" i="40"/>
  <c r="C901" i="40"/>
  <c r="V901" i="40" s="1"/>
  <c r="B901" i="40"/>
  <c r="C900" i="40"/>
  <c r="V900" i="40" s="1"/>
  <c r="B900" i="40"/>
  <c r="C899" i="40"/>
  <c r="V899" i="40" s="1"/>
  <c r="B899" i="40"/>
  <c r="C898" i="40"/>
  <c r="V898" i="40" s="1"/>
  <c r="B898" i="40"/>
  <c r="U834" i="40"/>
  <c r="U835" i="40"/>
  <c r="U836" i="40"/>
  <c r="U837" i="40"/>
  <c r="U838" i="40"/>
  <c r="U839" i="40"/>
  <c r="U840" i="40"/>
  <c r="U841" i="40"/>
  <c r="U842" i="40"/>
  <c r="U843" i="40"/>
  <c r="U844" i="40"/>
  <c r="U845" i="40"/>
  <c r="U846" i="40"/>
  <c r="U847" i="40"/>
  <c r="U848" i="40"/>
  <c r="U849" i="40"/>
  <c r="U850" i="40"/>
  <c r="U851" i="40"/>
  <c r="U852" i="40"/>
  <c r="U853" i="40"/>
  <c r="U854" i="40"/>
  <c r="U855" i="40"/>
  <c r="U856" i="40"/>
  <c r="U857" i="40"/>
  <c r="U858" i="40"/>
  <c r="U859" i="40"/>
  <c r="U860" i="40"/>
  <c r="U861" i="40"/>
  <c r="U862" i="40"/>
  <c r="U863" i="40"/>
  <c r="U864" i="40"/>
  <c r="U865" i="40"/>
  <c r="U866" i="40"/>
  <c r="U867" i="40"/>
  <c r="U868" i="40"/>
  <c r="U869" i="40"/>
  <c r="U870" i="40"/>
  <c r="U871" i="40"/>
  <c r="U872" i="40"/>
  <c r="U873" i="40"/>
  <c r="U874" i="40"/>
  <c r="U875" i="40"/>
  <c r="U876" i="40"/>
  <c r="U877" i="40"/>
  <c r="U878" i="40"/>
  <c r="U879" i="40"/>
  <c r="U880" i="40"/>
  <c r="U881" i="40"/>
  <c r="U882" i="40"/>
  <c r="U883" i="40"/>
  <c r="U884" i="40"/>
  <c r="U885" i="40"/>
  <c r="U886" i="40"/>
  <c r="U887" i="40"/>
  <c r="U888" i="40"/>
  <c r="U889" i="40"/>
  <c r="U890" i="40"/>
  <c r="U891" i="40"/>
  <c r="U892" i="40"/>
  <c r="U893" i="40"/>
  <c r="U894" i="40"/>
  <c r="U895" i="40"/>
  <c r="U896" i="40"/>
  <c r="U897" i="40"/>
  <c r="T834" i="40"/>
  <c r="T835" i="40"/>
  <c r="T836" i="40"/>
  <c r="T837" i="40"/>
  <c r="T838" i="40"/>
  <c r="T839" i="40"/>
  <c r="T840" i="40"/>
  <c r="T841" i="40"/>
  <c r="T842" i="40"/>
  <c r="T843" i="40"/>
  <c r="T844" i="40"/>
  <c r="T845" i="40"/>
  <c r="T846" i="40"/>
  <c r="T847" i="40"/>
  <c r="T848" i="40"/>
  <c r="T849" i="40"/>
  <c r="T850" i="40"/>
  <c r="T851" i="40"/>
  <c r="T852" i="40"/>
  <c r="T853" i="40"/>
  <c r="T854" i="40"/>
  <c r="T855" i="40"/>
  <c r="T856" i="40"/>
  <c r="T857" i="40"/>
  <c r="T858" i="40"/>
  <c r="T859" i="40"/>
  <c r="T860" i="40"/>
  <c r="T861" i="40"/>
  <c r="T862" i="40"/>
  <c r="T863" i="40"/>
  <c r="T864" i="40"/>
  <c r="T865" i="40"/>
  <c r="T866" i="40"/>
  <c r="T867" i="40"/>
  <c r="T868" i="40"/>
  <c r="T869" i="40"/>
  <c r="T870" i="40"/>
  <c r="T871" i="40"/>
  <c r="T872" i="40"/>
  <c r="T873" i="40"/>
  <c r="T874" i="40"/>
  <c r="T875" i="40"/>
  <c r="T876" i="40"/>
  <c r="T877" i="40"/>
  <c r="T878" i="40"/>
  <c r="T879" i="40"/>
  <c r="T880" i="40"/>
  <c r="T881" i="40"/>
  <c r="T882" i="40"/>
  <c r="T883" i="40"/>
  <c r="T884" i="40"/>
  <c r="T885" i="40"/>
  <c r="T886" i="40"/>
  <c r="T887" i="40"/>
  <c r="T888" i="40"/>
  <c r="T889" i="40"/>
  <c r="T890" i="40"/>
  <c r="T891" i="40"/>
  <c r="T892" i="40"/>
  <c r="T893" i="40"/>
  <c r="T894" i="40"/>
  <c r="T895" i="40"/>
  <c r="T896" i="40"/>
  <c r="T897" i="40"/>
  <c r="S834" i="40"/>
  <c r="S835" i="40"/>
  <c r="S836" i="40"/>
  <c r="S837" i="40"/>
  <c r="S838" i="40"/>
  <c r="S839" i="40"/>
  <c r="S840" i="40"/>
  <c r="S841" i="40"/>
  <c r="S842" i="40"/>
  <c r="S843" i="40"/>
  <c r="S844" i="40"/>
  <c r="S845" i="40"/>
  <c r="S846" i="40"/>
  <c r="S847" i="40"/>
  <c r="S848" i="40"/>
  <c r="S849" i="40"/>
  <c r="S850" i="40"/>
  <c r="S851" i="40"/>
  <c r="S852" i="40"/>
  <c r="S853" i="40"/>
  <c r="S854" i="40"/>
  <c r="S855" i="40"/>
  <c r="S856" i="40"/>
  <c r="S857" i="40"/>
  <c r="S858" i="40"/>
  <c r="S859" i="40"/>
  <c r="S860" i="40"/>
  <c r="S861" i="40"/>
  <c r="S862" i="40"/>
  <c r="S863" i="40"/>
  <c r="S864" i="40"/>
  <c r="S865" i="40"/>
  <c r="S866" i="40"/>
  <c r="S867" i="40"/>
  <c r="S868" i="40"/>
  <c r="S869" i="40"/>
  <c r="S870" i="40"/>
  <c r="S871" i="40"/>
  <c r="S872" i="40"/>
  <c r="S873" i="40"/>
  <c r="S874" i="40"/>
  <c r="S875" i="40"/>
  <c r="S876" i="40"/>
  <c r="S877" i="40"/>
  <c r="S878" i="40"/>
  <c r="S879" i="40"/>
  <c r="S880" i="40"/>
  <c r="S881" i="40"/>
  <c r="S882" i="40"/>
  <c r="S883" i="40"/>
  <c r="S884" i="40"/>
  <c r="S885" i="40"/>
  <c r="S886" i="40"/>
  <c r="S887" i="40"/>
  <c r="S888" i="40"/>
  <c r="S889" i="40"/>
  <c r="S890" i="40"/>
  <c r="S891" i="40"/>
  <c r="S892" i="40"/>
  <c r="S893" i="40"/>
  <c r="S894" i="40"/>
  <c r="S895" i="40"/>
  <c r="S896" i="40"/>
  <c r="S897" i="40"/>
  <c r="C897" i="40"/>
  <c r="V897" i="40" s="1"/>
  <c r="B897" i="40"/>
  <c r="C896" i="40"/>
  <c r="V896" i="40" s="1"/>
  <c r="B896" i="40"/>
  <c r="C895" i="40"/>
  <c r="V895" i="40" s="1"/>
  <c r="B895" i="40"/>
  <c r="C894" i="40"/>
  <c r="V894" i="40" s="1"/>
  <c r="B894" i="40"/>
  <c r="C893" i="40"/>
  <c r="V893" i="40" s="1"/>
  <c r="B893" i="40"/>
  <c r="C892" i="40"/>
  <c r="V892" i="40" s="1"/>
  <c r="B892" i="40"/>
  <c r="C891" i="40"/>
  <c r="V891" i="40" s="1"/>
  <c r="B891" i="40"/>
  <c r="C890" i="40"/>
  <c r="V890" i="40" s="1"/>
  <c r="B890" i="40"/>
  <c r="C889" i="40"/>
  <c r="V889" i="40" s="1"/>
  <c r="B889" i="40"/>
  <c r="C888" i="40"/>
  <c r="V888" i="40" s="1"/>
  <c r="B888" i="40"/>
  <c r="C887" i="40"/>
  <c r="V887" i="40" s="1"/>
  <c r="B887" i="40"/>
  <c r="C886" i="40"/>
  <c r="V886" i="40" s="1"/>
  <c r="B886" i="40"/>
  <c r="C885" i="40"/>
  <c r="V885" i="40" s="1"/>
  <c r="B885" i="40"/>
  <c r="C884" i="40"/>
  <c r="V884" i="40" s="1"/>
  <c r="B884" i="40"/>
  <c r="C883" i="40"/>
  <c r="V883" i="40" s="1"/>
  <c r="B883" i="40"/>
  <c r="C882" i="40"/>
  <c r="V882" i="40" s="1"/>
  <c r="B882" i="40"/>
  <c r="C881" i="40"/>
  <c r="V881" i="40" s="1"/>
  <c r="B881" i="40"/>
  <c r="C880" i="40"/>
  <c r="V880" i="40" s="1"/>
  <c r="B880" i="40"/>
  <c r="C879" i="40"/>
  <c r="V879" i="40" s="1"/>
  <c r="B879" i="40"/>
  <c r="C878" i="40"/>
  <c r="V878" i="40" s="1"/>
  <c r="B878" i="40"/>
  <c r="C877" i="40"/>
  <c r="V877" i="40" s="1"/>
  <c r="B877" i="40"/>
  <c r="C876" i="40"/>
  <c r="V876" i="40" s="1"/>
  <c r="B876" i="40"/>
  <c r="C875" i="40"/>
  <c r="V875" i="40" s="1"/>
  <c r="B875" i="40"/>
  <c r="C874" i="40"/>
  <c r="V874" i="40" s="1"/>
  <c r="B874" i="40"/>
  <c r="C873" i="40"/>
  <c r="V873" i="40" s="1"/>
  <c r="B873" i="40"/>
  <c r="C872" i="40"/>
  <c r="V872" i="40" s="1"/>
  <c r="B872" i="40"/>
  <c r="C871" i="40"/>
  <c r="V871" i="40" s="1"/>
  <c r="B871" i="40"/>
  <c r="C870" i="40"/>
  <c r="V870" i="40" s="1"/>
  <c r="B870" i="40"/>
  <c r="C869" i="40"/>
  <c r="V869" i="40" s="1"/>
  <c r="B869" i="40"/>
  <c r="C868" i="40"/>
  <c r="V868" i="40" s="1"/>
  <c r="B868" i="40"/>
  <c r="C867" i="40"/>
  <c r="V867" i="40" s="1"/>
  <c r="B867" i="40"/>
  <c r="C866" i="40"/>
  <c r="V866" i="40" s="1"/>
  <c r="B866" i="40"/>
  <c r="C865" i="40"/>
  <c r="V865" i="40" s="1"/>
  <c r="B865" i="40"/>
  <c r="C864" i="40"/>
  <c r="V864" i="40" s="1"/>
  <c r="B864" i="40"/>
  <c r="C863" i="40"/>
  <c r="V863" i="40" s="1"/>
  <c r="B863" i="40"/>
  <c r="C862" i="40"/>
  <c r="V862" i="40" s="1"/>
  <c r="B862" i="40"/>
  <c r="C861" i="40"/>
  <c r="V861" i="40" s="1"/>
  <c r="B861" i="40"/>
  <c r="C860" i="40"/>
  <c r="V860" i="40" s="1"/>
  <c r="B860" i="40"/>
  <c r="C859" i="40"/>
  <c r="V859" i="40" s="1"/>
  <c r="B859" i="40"/>
  <c r="C858" i="40"/>
  <c r="V858" i="40" s="1"/>
  <c r="B858" i="40"/>
  <c r="C857" i="40"/>
  <c r="V857" i="40" s="1"/>
  <c r="B857" i="40"/>
  <c r="C856" i="40"/>
  <c r="V856" i="40" s="1"/>
  <c r="B856" i="40"/>
  <c r="C855" i="40"/>
  <c r="V855" i="40" s="1"/>
  <c r="B855" i="40"/>
  <c r="C854" i="40"/>
  <c r="V854" i="40" s="1"/>
  <c r="B854" i="40"/>
  <c r="C853" i="40"/>
  <c r="V853" i="40" s="1"/>
  <c r="B853" i="40"/>
  <c r="C852" i="40"/>
  <c r="V852" i="40" s="1"/>
  <c r="B852" i="40"/>
  <c r="C851" i="40"/>
  <c r="V851" i="40" s="1"/>
  <c r="B851" i="40"/>
  <c r="C850" i="40"/>
  <c r="V850" i="40" s="1"/>
  <c r="B850" i="40"/>
  <c r="C849" i="40"/>
  <c r="V849" i="40" s="1"/>
  <c r="B849" i="40"/>
  <c r="C848" i="40"/>
  <c r="V848" i="40" s="1"/>
  <c r="B848" i="40"/>
  <c r="C847" i="40"/>
  <c r="V847" i="40" s="1"/>
  <c r="B847" i="40"/>
  <c r="C846" i="40"/>
  <c r="V846" i="40" s="1"/>
  <c r="B846" i="40"/>
  <c r="C845" i="40"/>
  <c r="V845" i="40" s="1"/>
  <c r="B845" i="40"/>
  <c r="C844" i="40"/>
  <c r="V844" i="40" s="1"/>
  <c r="B844" i="40"/>
  <c r="C843" i="40"/>
  <c r="V843" i="40" s="1"/>
  <c r="B843" i="40"/>
  <c r="C842" i="40"/>
  <c r="V842" i="40" s="1"/>
  <c r="B842" i="40"/>
  <c r="C841" i="40"/>
  <c r="V841" i="40" s="1"/>
  <c r="B841" i="40"/>
  <c r="C840" i="40"/>
  <c r="V840" i="40" s="1"/>
  <c r="B840" i="40"/>
  <c r="C839" i="40"/>
  <c r="V839" i="40" s="1"/>
  <c r="B839" i="40"/>
  <c r="C838" i="40"/>
  <c r="V838" i="40" s="1"/>
  <c r="B838" i="40"/>
  <c r="C837" i="40"/>
  <c r="V837" i="40" s="1"/>
  <c r="B837" i="40"/>
  <c r="C836" i="40"/>
  <c r="V836" i="40" s="1"/>
  <c r="B836" i="40"/>
  <c r="C835" i="40"/>
  <c r="V835" i="40" s="1"/>
  <c r="B835" i="40"/>
  <c r="C834" i="40"/>
  <c r="V834" i="40" s="1"/>
  <c r="B834" i="40"/>
  <c r="U194" i="40"/>
  <c r="U195" i="40"/>
  <c r="U196" i="40"/>
  <c r="U773" i="40"/>
  <c r="U774" i="40"/>
  <c r="U775" i="40"/>
  <c r="U776" i="40"/>
  <c r="U777" i="40"/>
  <c r="U778" i="40"/>
  <c r="U779" i="40"/>
  <c r="U780" i="40"/>
  <c r="U781" i="40"/>
  <c r="U782" i="40"/>
  <c r="U783" i="40"/>
  <c r="U784" i="40"/>
  <c r="U785" i="40"/>
  <c r="U786" i="40"/>
  <c r="U787" i="40"/>
  <c r="U788" i="40"/>
  <c r="U789" i="40"/>
  <c r="U790" i="40"/>
  <c r="U791" i="40"/>
  <c r="U792" i="40"/>
  <c r="U793" i="40"/>
  <c r="U794" i="40"/>
  <c r="U795" i="40"/>
  <c r="U796" i="40"/>
  <c r="U797" i="40"/>
  <c r="U798" i="40"/>
  <c r="U799" i="40"/>
  <c r="U800" i="40"/>
  <c r="U801" i="40"/>
  <c r="U802" i="40"/>
  <c r="U803" i="40"/>
  <c r="U804" i="40"/>
  <c r="U805" i="40"/>
  <c r="U806" i="40"/>
  <c r="U807" i="40"/>
  <c r="U808" i="40"/>
  <c r="U809" i="40"/>
  <c r="U810" i="40"/>
  <c r="U811" i="40"/>
  <c r="U812" i="40"/>
  <c r="U813" i="40"/>
  <c r="U814" i="40"/>
  <c r="U815" i="40"/>
  <c r="U816" i="40"/>
  <c r="U817" i="40"/>
  <c r="U818" i="40"/>
  <c r="U819" i="40"/>
  <c r="U820" i="40"/>
  <c r="U821" i="40"/>
  <c r="U822" i="40"/>
  <c r="U823" i="40"/>
  <c r="U824" i="40"/>
  <c r="U825" i="40"/>
  <c r="U826" i="40"/>
  <c r="U827" i="40"/>
  <c r="U828" i="40"/>
  <c r="U829" i="40"/>
  <c r="U830" i="40"/>
  <c r="U831" i="40"/>
  <c r="U832" i="40"/>
  <c r="U833" i="40"/>
  <c r="T194" i="40"/>
  <c r="T195" i="40"/>
  <c r="T196" i="40"/>
  <c r="T773" i="40"/>
  <c r="T774" i="40"/>
  <c r="T775" i="40"/>
  <c r="T776" i="40"/>
  <c r="T777" i="40"/>
  <c r="T778" i="40"/>
  <c r="T779" i="40"/>
  <c r="T780" i="40"/>
  <c r="T781" i="40"/>
  <c r="T782" i="40"/>
  <c r="T783" i="40"/>
  <c r="T784" i="40"/>
  <c r="T785" i="40"/>
  <c r="T786" i="40"/>
  <c r="T787" i="40"/>
  <c r="T788" i="40"/>
  <c r="T789" i="40"/>
  <c r="T790" i="40"/>
  <c r="T791" i="40"/>
  <c r="T792" i="40"/>
  <c r="T793" i="40"/>
  <c r="T794" i="40"/>
  <c r="T795" i="40"/>
  <c r="T796" i="40"/>
  <c r="T797" i="40"/>
  <c r="T798" i="40"/>
  <c r="T799" i="40"/>
  <c r="T800" i="40"/>
  <c r="T801" i="40"/>
  <c r="T802" i="40"/>
  <c r="T803" i="40"/>
  <c r="T804" i="40"/>
  <c r="T805" i="40"/>
  <c r="T806" i="40"/>
  <c r="T807" i="40"/>
  <c r="T808" i="40"/>
  <c r="T809" i="40"/>
  <c r="T810" i="40"/>
  <c r="T811" i="40"/>
  <c r="T812" i="40"/>
  <c r="T813" i="40"/>
  <c r="T814" i="40"/>
  <c r="T815" i="40"/>
  <c r="T816" i="40"/>
  <c r="T817" i="40"/>
  <c r="T818" i="40"/>
  <c r="T819" i="40"/>
  <c r="T820" i="40"/>
  <c r="T821" i="40"/>
  <c r="T822" i="40"/>
  <c r="T823" i="40"/>
  <c r="T824" i="40"/>
  <c r="T825" i="40"/>
  <c r="T826" i="40"/>
  <c r="T827" i="40"/>
  <c r="T828" i="40"/>
  <c r="T829" i="40"/>
  <c r="T830" i="40"/>
  <c r="T831" i="40"/>
  <c r="T832" i="40"/>
  <c r="T833" i="40"/>
  <c r="S194" i="40"/>
  <c r="S195" i="40"/>
  <c r="S196" i="40"/>
  <c r="S773" i="40"/>
  <c r="S774" i="40"/>
  <c r="S775" i="40"/>
  <c r="S776" i="40"/>
  <c r="S777" i="40"/>
  <c r="S778" i="40"/>
  <c r="S779" i="40"/>
  <c r="S780" i="40"/>
  <c r="S781" i="40"/>
  <c r="S782" i="40"/>
  <c r="S783" i="40"/>
  <c r="S784" i="40"/>
  <c r="S785" i="40"/>
  <c r="S786" i="40"/>
  <c r="S787" i="40"/>
  <c r="S788" i="40"/>
  <c r="S789" i="40"/>
  <c r="S790" i="40"/>
  <c r="S791" i="40"/>
  <c r="S792" i="40"/>
  <c r="S793" i="40"/>
  <c r="S794" i="40"/>
  <c r="S795" i="40"/>
  <c r="S796" i="40"/>
  <c r="S797" i="40"/>
  <c r="S798" i="40"/>
  <c r="S799" i="40"/>
  <c r="S800" i="40"/>
  <c r="S801" i="40"/>
  <c r="S802" i="40"/>
  <c r="S803" i="40"/>
  <c r="S804" i="40"/>
  <c r="S805" i="40"/>
  <c r="S806" i="40"/>
  <c r="S807" i="40"/>
  <c r="S808" i="40"/>
  <c r="S809" i="40"/>
  <c r="S810" i="40"/>
  <c r="S811" i="40"/>
  <c r="S812" i="40"/>
  <c r="S813" i="40"/>
  <c r="S814" i="40"/>
  <c r="S815" i="40"/>
  <c r="S816" i="40"/>
  <c r="S817" i="40"/>
  <c r="S818" i="40"/>
  <c r="S819" i="40"/>
  <c r="S820" i="40"/>
  <c r="S821" i="40"/>
  <c r="S822" i="40"/>
  <c r="S823" i="40"/>
  <c r="S824" i="40"/>
  <c r="S825" i="40"/>
  <c r="S826" i="40"/>
  <c r="S827" i="40"/>
  <c r="S828" i="40"/>
  <c r="S829" i="40"/>
  <c r="S830" i="40"/>
  <c r="S831" i="40"/>
  <c r="S832" i="40"/>
  <c r="S833" i="40"/>
  <c r="C833" i="40"/>
  <c r="V833" i="40" s="1"/>
  <c r="B833" i="40"/>
  <c r="C832" i="40"/>
  <c r="V832" i="40" s="1"/>
  <c r="B832" i="40"/>
  <c r="C831" i="40"/>
  <c r="V831" i="40" s="1"/>
  <c r="B831" i="40"/>
  <c r="C830" i="40"/>
  <c r="V830" i="40" s="1"/>
  <c r="B830" i="40"/>
  <c r="C829" i="40"/>
  <c r="V829" i="40" s="1"/>
  <c r="B829" i="40"/>
  <c r="C828" i="40"/>
  <c r="V828" i="40" s="1"/>
  <c r="B828" i="40"/>
  <c r="C827" i="40"/>
  <c r="V827" i="40" s="1"/>
  <c r="B827" i="40"/>
  <c r="C826" i="40"/>
  <c r="V826" i="40" s="1"/>
  <c r="B826" i="40"/>
  <c r="C825" i="40"/>
  <c r="V825" i="40" s="1"/>
  <c r="B825" i="40"/>
  <c r="C824" i="40"/>
  <c r="V824" i="40" s="1"/>
  <c r="B824" i="40"/>
  <c r="C823" i="40"/>
  <c r="V823" i="40" s="1"/>
  <c r="B823" i="40"/>
  <c r="C822" i="40"/>
  <c r="V822" i="40" s="1"/>
  <c r="B822" i="40"/>
  <c r="C821" i="40"/>
  <c r="V821" i="40" s="1"/>
  <c r="B821" i="40"/>
  <c r="C820" i="40"/>
  <c r="V820" i="40" s="1"/>
  <c r="B820" i="40"/>
  <c r="C819" i="40"/>
  <c r="V819" i="40" s="1"/>
  <c r="B819" i="40"/>
  <c r="C818" i="40"/>
  <c r="V818" i="40" s="1"/>
  <c r="B818" i="40"/>
  <c r="C817" i="40"/>
  <c r="V817" i="40" s="1"/>
  <c r="B817" i="40"/>
  <c r="C816" i="40"/>
  <c r="V816" i="40" s="1"/>
  <c r="B816" i="40"/>
  <c r="C815" i="40"/>
  <c r="V815" i="40" s="1"/>
  <c r="B815" i="40"/>
  <c r="C814" i="40"/>
  <c r="V814" i="40" s="1"/>
  <c r="B814" i="40"/>
  <c r="C813" i="40"/>
  <c r="V813" i="40" s="1"/>
  <c r="B813" i="40"/>
  <c r="C812" i="40"/>
  <c r="V812" i="40" s="1"/>
  <c r="B812" i="40"/>
  <c r="C811" i="40"/>
  <c r="V811" i="40" s="1"/>
  <c r="B811" i="40"/>
  <c r="C810" i="40"/>
  <c r="V810" i="40" s="1"/>
  <c r="B810" i="40"/>
  <c r="C809" i="40"/>
  <c r="V809" i="40" s="1"/>
  <c r="B809" i="40"/>
  <c r="C808" i="40"/>
  <c r="V808" i="40" s="1"/>
  <c r="B808" i="40"/>
  <c r="C807" i="40"/>
  <c r="V807" i="40" s="1"/>
  <c r="B807" i="40"/>
  <c r="C806" i="40"/>
  <c r="V806" i="40" s="1"/>
  <c r="B806" i="40"/>
  <c r="C805" i="40"/>
  <c r="V805" i="40" s="1"/>
  <c r="B805" i="40"/>
  <c r="C804" i="40"/>
  <c r="V804" i="40" s="1"/>
  <c r="B804" i="40"/>
  <c r="C803" i="40"/>
  <c r="V803" i="40" s="1"/>
  <c r="B803" i="40"/>
  <c r="C802" i="40"/>
  <c r="V802" i="40" s="1"/>
  <c r="B802" i="40"/>
  <c r="C801" i="40"/>
  <c r="V801" i="40" s="1"/>
  <c r="B801" i="40"/>
  <c r="C800" i="40"/>
  <c r="V800" i="40" s="1"/>
  <c r="B800" i="40"/>
  <c r="C799" i="40"/>
  <c r="V799" i="40" s="1"/>
  <c r="B799" i="40"/>
  <c r="C798" i="40"/>
  <c r="V798" i="40" s="1"/>
  <c r="B798" i="40"/>
  <c r="C797" i="40"/>
  <c r="V797" i="40" s="1"/>
  <c r="B797" i="40"/>
  <c r="C796" i="40"/>
  <c r="V796" i="40" s="1"/>
  <c r="B796" i="40"/>
  <c r="C795" i="40"/>
  <c r="V795" i="40" s="1"/>
  <c r="B795" i="40"/>
  <c r="C794" i="40"/>
  <c r="V794" i="40" s="1"/>
  <c r="B794" i="40"/>
  <c r="C793" i="40"/>
  <c r="V793" i="40" s="1"/>
  <c r="B793" i="40"/>
  <c r="C792" i="40"/>
  <c r="V792" i="40" s="1"/>
  <c r="B792" i="40"/>
  <c r="C791" i="40"/>
  <c r="V791" i="40" s="1"/>
  <c r="B791" i="40"/>
  <c r="C790" i="40"/>
  <c r="V790" i="40" s="1"/>
  <c r="B790" i="40"/>
  <c r="C789" i="40"/>
  <c r="V789" i="40" s="1"/>
  <c r="B789" i="40"/>
  <c r="C788" i="40"/>
  <c r="V788" i="40" s="1"/>
  <c r="B788" i="40"/>
  <c r="C787" i="40"/>
  <c r="V787" i="40" s="1"/>
  <c r="B787" i="40"/>
  <c r="C786" i="40"/>
  <c r="V786" i="40" s="1"/>
  <c r="B786" i="40"/>
  <c r="C785" i="40"/>
  <c r="V785" i="40" s="1"/>
  <c r="B785" i="40"/>
  <c r="C784" i="40"/>
  <c r="V784" i="40" s="1"/>
  <c r="B784" i="40"/>
  <c r="C783" i="40"/>
  <c r="V783" i="40" s="1"/>
  <c r="B783" i="40"/>
  <c r="C782" i="40"/>
  <c r="V782" i="40" s="1"/>
  <c r="B782" i="40"/>
  <c r="C781" i="40"/>
  <c r="V781" i="40" s="1"/>
  <c r="B781" i="40"/>
  <c r="C780" i="40"/>
  <c r="V780" i="40" s="1"/>
  <c r="B780" i="40"/>
  <c r="C779" i="40"/>
  <c r="V779" i="40" s="1"/>
  <c r="B779" i="40"/>
  <c r="C778" i="40"/>
  <c r="V778" i="40" s="1"/>
  <c r="B778" i="40"/>
  <c r="C777" i="40"/>
  <c r="V777" i="40" s="1"/>
  <c r="B777" i="40"/>
  <c r="C776" i="40"/>
  <c r="V776" i="40" s="1"/>
  <c r="B776" i="40"/>
  <c r="C775" i="40"/>
  <c r="V775" i="40" s="1"/>
  <c r="B775" i="40"/>
  <c r="C774" i="40"/>
  <c r="V774" i="40" s="1"/>
  <c r="B774" i="40"/>
  <c r="C773" i="40"/>
  <c r="V773" i="40" s="1"/>
  <c r="B773" i="40"/>
  <c r="C196" i="40"/>
  <c r="V196" i="40" s="1"/>
  <c r="B196" i="40"/>
  <c r="C195" i="40"/>
  <c r="V195" i="40" s="1"/>
  <c r="B195" i="40"/>
  <c r="C194" i="40"/>
  <c r="V194" i="40" s="1"/>
  <c r="B194" i="40"/>
  <c r="U770" i="40"/>
  <c r="U771" i="40"/>
  <c r="U772" i="40"/>
  <c r="U709" i="40"/>
  <c r="U710" i="40"/>
  <c r="U711" i="40"/>
  <c r="U712" i="40"/>
  <c r="U713" i="40"/>
  <c r="U714" i="40"/>
  <c r="U715" i="40"/>
  <c r="U716" i="40"/>
  <c r="U717" i="40"/>
  <c r="U718" i="40"/>
  <c r="U719" i="40"/>
  <c r="U720" i="40"/>
  <c r="U721" i="40"/>
  <c r="U722" i="40"/>
  <c r="U723" i="40"/>
  <c r="U724" i="40"/>
  <c r="U725" i="40"/>
  <c r="U726" i="40"/>
  <c r="U727" i="40"/>
  <c r="U728" i="40"/>
  <c r="U729" i="40"/>
  <c r="U730" i="40"/>
  <c r="U731" i="40"/>
  <c r="U732" i="40"/>
  <c r="U733" i="40"/>
  <c r="U734" i="40"/>
  <c r="U735" i="40"/>
  <c r="U736" i="40"/>
  <c r="U737" i="40"/>
  <c r="U738" i="40"/>
  <c r="U739" i="40"/>
  <c r="U740" i="40"/>
  <c r="U741" i="40"/>
  <c r="U742" i="40"/>
  <c r="U743" i="40"/>
  <c r="U744" i="40"/>
  <c r="U745" i="40"/>
  <c r="U746" i="40"/>
  <c r="U747" i="40"/>
  <c r="U748" i="40"/>
  <c r="U749" i="40"/>
  <c r="U750" i="40"/>
  <c r="U751" i="40"/>
  <c r="U752" i="40"/>
  <c r="U753" i="40"/>
  <c r="U754" i="40"/>
  <c r="U755" i="40"/>
  <c r="U756" i="40"/>
  <c r="U757" i="40"/>
  <c r="U758" i="40"/>
  <c r="U759" i="40"/>
  <c r="U760" i="40"/>
  <c r="U761" i="40"/>
  <c r="U762" i="40"/>
  <c r="U763" i="40"/>
  <c r="U764" i="40"/>
  <c r="U765" i="40"/>
  <c r="U766" i="40"/>
  <c r="U767" i="40"/>
  <c r="U768" i="40"/>
  <c r="U769" i="40"/>
  <c r="T770" i="40"/>
  <c r="T771" i="40"/>
  <c r="T772" i="40"/>
  <c r="T709" i="40"/>
  <c r="T710" i="40"/>
  <c r="T711" i="40"/>
  <c r="T712" i="40"/>
  <c r="T713" i="40"/>
  <c r="T714" i="40"/>
  <c r="T715" i="40"/>
  <c r="T716" i="40"/>
  <c r="T717" i="40"/>
  <c r="T718" i="40"/>
  <c r="T719" i="40"/>
  <c r="T720" i="40"/>
  <c r="T721" i="40"/>
  <c r="T722" i="40"/>
  <c r="T723" i="40"/>
  <c r="T724" i="40"/>
  <c r="T725" i="40"/>
  <c r="T726" i="40"/>
  <c r="T727" i="40"/>
  <c r="T728" i="40"/>
  <c r="T729" i="40"/>
  <c r="T730" i="40"/>
  <c r="T731" i="40"/>
  <c r="T732" i="40"/>
  <c r="T733" i="40"/>
  <c r="T734" i="40"/>
  <c r="T735" i="40"/>
  <c r="T736" i="40"/>
  <c r="T737" i="40"/>
  <c r="T738" i="40"/>
  <c r="T739" i="40"/>
  <c r="T740" i="40"/>
  <c r="T741" i="40"/>
  <c r="T742" i="40"/>
  <c r="T743" i="40"/>
  <c r="T744" i="40"/>
  <c r="T745" i="40"/>
  <c r="T746" i="40"/>
  <c r="T747" i="40"/>
  <c r="T748" i="40"/>
  <c r="T749" i="40"/>
  <c r="T750" i="40"/>
  <c r="T751" i="40"/>
  <c r="T752" i="40"/>
  <c r="T753" i="40"/>
  <c r="T754" i="40"/>
  <c r="T755" i="40"/>
  <c r="T756" i="40"/>
  <c r="T757" i="40"/>
  <c r="T758" i="40"/>
  <c r="T759" i="40"/>
  <c r="T760" i="40"/>
  <c r="T761" i="40"/>
  <c r="T762" i="40"/>
  <c r="T763" i="40"/>
  <c r="T764" i="40"/>
  <c r="T765" i="40"/>
  <c r="T766" i="40"/>
  <c r="T767" i="40"/>
  <c r="T768" i="40"/>
  <c r="T769" i="40"/>
  <c r="S770" i="40"/>
  <c r="S771" i="40"/>
  <c r="S772" i="40"/>
  <c r="S709" i="40"/>
  <c r="S710" i="40"/>
  <c r="S711" i="40"/>
  <c r="S712" i="40"/>
  <c r="S713" i="40"/>
  <c r="S714" i="40"/>
  <c r="S715" i="40"/>
  <c r="S716" i="40"/>
  <c r="S717" i="40"/>
  <c r="S718" i="40"/>
  <c r="S719" i="40"/>
  <c r="S720" i="40"/>
  <c r="S721" i="40"/>
  <c r="S722" i="40"/>
  <c r="S723" i="40"/>
  <c r="S724" i="40"/>
  <c r="S725" i="40"/>
  <c r="S726" i="40"/>
  <c r="S727" i="40"/>
  <c r="S728" i="40"/>
  <c r="S729" i="40"/>
  <c r="S730" i="40"/>
  <c r="S731" i="40"/>
  <c r="S732" i="40"/>
  <c r="S733" i="40"/>
  <c r="S734" i="40"/>
  <c r="S735" i="40"/>
  <c r="S736" i="40"/>
  <c r="S737" i="40"/>
  <c r="S738" i="40"/>
  <c r="S739" i="40"/>
  <c r="S740" i="40"/>
  <c r="S741" i="40"/>
  <c r="S742" i="40"/>
  <c r="S743" i="40"/>
  <c r="S744" i="40"/>
  <c r="S745" i="40"/>
  <c r="S746" i="40"/>
  <c r="S747" i="40"/>
  <c r="S748" i="40"/>
  <c r="S749" i="40"/>
  <c r="S750" i="40"/>
  <c r="S751" i="40"/>
  <c r="S752" i="40"/>
  <c r="S753" i="40"/>
  <c r="S754" i="40"/>
  <c r="S755" i="40"/>
  <c r="S756" i="40"/>
  <c r="S757" i="40"/>
  <c r="S758" i="40"/>
  <c r="S759" i="40"/>
  <c r="S760" i="40"/>
  <c r="S761" i="40"/>
  <c r="S762" i="40"/>
  <c r="S763" i="40"/>
  <c r="S764" i="40"/>
  <c r="S765" i="40"/>
  <c r="S766" i="40"/>
  <c r="S767" i="40"/>
  <c r="S768" i="40"/>
  <c r="S769" i="40"/>
  <c r="C769" i="40"/>
  <c r="V769" i="40" s="1"/>
  <c r="B769" i="40"/>
  <c r="C768" i="40"/>
  <c r="V768" i="40" s="1"/>
  <c r="B768" i="40"/>
  <c r="C767" i="40"/>
  <c r="V767" i="40" s="1"/>
  <c r="B767" i="40"/>
  <c r="C766" i="40"/>
  <c r="V766" i="40" s="1"/>
  <c r="B766" i="40"/>
  <c r="C765" i="40"/>
  <c r="V765" i="40" s="1"/>
  <c r="B765" i="40"/>
  <c r="C764" i="40"/>
  <c r="V764" i="40" s="1"/>
  <c r="B764" i="40"/>
  <c r="C763" i="40"/>
  <c r="V763" i="40" s="1"/>
  <c r="B763" i="40"/>
  <c r="C762" i="40"/>
  <c r="V762" i="40" s="1"/>
  <c r="B762" i="40"/>
  <c r="C761" i="40"/>
  <c r="V761" i="40" s="1"/>
  <c r="B761" i="40"/>
  <c r="C760" i="40"/>
  <c r="V760" i="40" s="1"/>
  <c r="B760" i="40"/>
  <c r="C759" i="40"/>
  <c r="V759" i="40" s="1"/>
  <c r="B759" i="40"/>
  <c r="C758" i="40"/>
  <c r="V758" i="40" s="1"/>
  <c r="B758" i="40"/>
  <c r="C757" i="40"/>
  <c r="V757" i="40" s="1"/>
  <c r="B757" i="40"/>
  <c r="C756" i="40"/>
  <c r="V756" i="40" s="1"/>
  <c r="B756" i="40"/>
  <c r="C755" i="40"/>
  <c r="V755" i="40" s="1"/>
  <c r="B755" i="40"/>
  <c r="C754" i="40"/>
  <c r="V754" i="40" s="1"/>
  <c r="B754" i="40"/>
  <c r="C753" i="40"/>
  <c r="V753" i="40" s="1"/>
  <c r="B753" i="40"/>
  <c r="C752" i="40"/>
  <c r="V752" i="40" s="1"/>
  <c r="B752" i="40"/>
  <c r="C751" i="40"/>
  <c r="V751" i="40" s="1"/>
  <c r="B751" i="40"/>
  <c r="C750" i="40"/>
  <c r="V750" i="40" s="1"/>
  <c r="B750" i="40"/>
  <c r="C749" i="40"/>
  <c r="V749" i="40" s="1"/>
  <c r="B749" i="40"/>
  <c r="C748" i="40"/>
  <c r="V748" i="40" s="1"/>
  <c r="B748" i="40"/>
  <c r="C747" i="40"/>
  <c r="V747" i="40" s="1"/>
  <c r="B747" i="40"/>
  <c r="C746" i="40"/>
  <c r="V746" i="40" s="1"/>
  <c r="B746" i="40"/>
  <c r="C745" i="40"/>
  <c r="V745" i="40" s="1"/>
  <c r="B745" i="40"/>
  <c r="C744" i="40"/>
  <c r="V744" i="40" s="1"/>
  <c r="B744" i="40"/>
  <c r="C743" i="40"/>
  <c r="V743" i="40" s="1"/>
  <c r="B743" i="40"/>
  <c r="C742" i="40"/>
  <c r="V742" i="40" s="1"/>
  <c r="B742" i="40"/>
  <c r="C741" i="40"/>
  <c r="V741" i="40" s="1"/>
  <c r="B741" i="40"/>
  <c r="C740" i="40"/>
  <c r="V740" i="40" s="1"/>
  <c r="B740" i="40"/>
  <c r="C739" i="40"/>
  <c r="V739" i="40" s="1"/>
  <c r="B739" i="40"/>
  <c r="C738" i="40"/>
  <c r="V738" i="40" s="1"/>
  <c r="B738" i="40"/>
  <c r="C737" i="40"/>
  <c r="V737" i="40" s="1"/>
  <c r="B737" i="40"/>
  <c r="C736" i="40"/>
  <c r="V736" i="40" s="1"/>
  <c r="B736" i="40"/>
  <c r="C735" i="40"/>
  <c r="V735" i="40" s="1"/>
  <c r="B735" i="40"/>
  <c r="C734" i="40"/>
  <c r="V734" i="40" s="1"/>
  <c r="B734" i="40"/>
  <c r="C733" i="40"/>
  <c r="V733" i="40" s="1"/>
  <c r="B733" i="40"/>
  <c r="C732" i="40"/>
  <c r="V732" i="40" s="1"/>
  <c r="B732" i="40"/>
  <c r="C731" i="40"/>
  <c r="V731" i="40" s="1"/>
  <c r="B731" i="40"/>
  <c r="C730" i="40"/>
  <c r="V730" i="40" s="1"/>
  <c r="B730" i="40"/>
  <c r="C729" i="40"/>
  <c r="V729" i="40" s="1"/>
  <c r="B729" i="40"/>
  <c r="C728" i="40"/>
  <c r="V728" i="40" s="1"/>
  <c r="B728" i="40"/>
  <c r="C727" i="40"/>
  <c r="V727" i="40" s="1"/>
  <c r="B727" i="40"/>
  <c r="C726" i="40"/>
  <c r="V726" i="40" s="1"/>
  <c r="B726" i="40"/>
  <c r="C725" i="40"/>
  <c r="V725" i="40" s="1"/>
  <c r="B725" i="40"/>
  <c r="C724" i="40"/>
  <c r="V724" i="40" s="1"/>
  <c r="B724" i="40"/>
  <c r="C723" i="40"/>
  <c r="V723" i="40" s="1"/>
  <c r="B723" i="40"/>
  <c r="C722" i="40"/>
  <c r="V722" i="40" s="1"/>
  <c r="B722" i="40"/>
  <c r="C721" i="40"/>
  <c r="V721" i="40" s="1"/>
  <c r="B721" i="40"/>
  <c r="C720" i="40"/>
  <c r="V720" i="40" s="1"/>
  <c r="B720" i="40"/>
  <c r="C719" i="40"/>
  <c r="V719" i="40" s="1"/>
  <c r="B719" i="40"/>
  <c r="C718" i="40"/>
  <c r="V718" i="40" s="1"/>
  <c r="B718" i="40"/>
  <c r="C717" i="40"/>
  <c r="V717" i="40" s="1"/>
  <c r="B717" i="40"/>
  <c r="C716" i="40"/>
  <c r="V716" i="40" s="1"/>
  <c r="B716" i="40"/>
  <c r="C715" i="40"/>
  <c r="V715" i="40" s="1"/>
  <c r="B715" i="40"/>
  <c r="C714" i="40"/>
  <c r="V714" i="40" s="1"/>
  <c r="B714" i="40"/>
  <c r="C713" i="40"/>
  <c r="V713" i="40" s="1"/>
  <c r="B713" i="40"/>
  <c r="C712" i="40"/>
  <c r="V712" i="40" s="1"/>
  <c r="B712" i="40"/>
  <c r="C711" i="40"/>
  <c r="V711" i="40" s="1"/>
  <c r="B711" i="40"/>
  <c r="C710" i="40"/>
  <c r="V710" i="40" s="1"/>
  <c r="B710" i="40"/>
  <c r="C709" i="40"/>
  <c r="V709" i="40" s="1"/>
  <c r="B709" i="40"/>
  <c r="C772" i="40"/>
  <c r="V772" i="40" s="1"/>
  <c r="B772" i="40"/>
  <c r="C771" i="40"/>
  <c r="V771" i="40" s="1"/>
  <c r="B771" i="40"/>
  <c r="C770" i="40"/>
  <c r="V770" i="40" s="1"/>
  <c r="B770" i="40"/>
  <c r="U706" i="40"/>
  <c r="U707" i="40"/>
  <c r="U708" i="40"/>
  <c r="U655" i="40"/>
  <c r="U656" i="40"/>
  <c r="U657" i="40"/>
  <c r="U658" i="40"/>
  <c r="U659" i="40"/>
  <c r="U660" i="40"/>
  <c r="U661" i="40"/>
  <c r="U662" i="40"/>
  <c r="U663" i="40"/>
  <c r="U664" i="40"/>
  <c r="U665" i="40"/>
  <c r="U666" i="40"/>
  <c r="U587" i="40"/>
  <c r="U667" i="40"/>
  <c r="U592" i="40"/>
  <c r="U668" i="40"/>
  <c r="U669" i="40"/>
  <c r="U670" i="40"/>
  <c r="U671" i="40"/>
  <c r="U672" i="40"/>
  <c r="U673" i="40"/>
  <c r="U674" i="40"/>
  <c r="U675" i="40"/>
  <c r="U676" i="40"/>
  <c r="U677" i="40"/>
  <c r="U678" i="40"/>
  <c r="U579" i="40"/>
  <c r="U583" i="40"/>
  <c r="U580" i="40"/>
  <c r="U679" i="40"/>
  <c r="U680" i="40"/>
  <c r="U681" i="40"/>
  <c r="U588" i="40"/>
  <c r="U682" i="40"/>
  <c r="U683" i="40"/>
  <c r="U684" i="40"/>
  <c r="U685" i="40"/>
  <c r="U686" i="40"/>
  <c r="U687" i="40"/>
  <c r="U688" i="40"/>
  <c r="U689" i="40"/>
  <c r="U690" i="40"/>
  <c r="U691" i="40"/>
  <c r="U692" i="40"/>
  <c r="U693" i="40"/>
  <c r="U593" i="40"/>
  <c r="U694" i="40"/>
  <c r="U695" i="40"/>
  <c r="U696" i="40"/>
  <c r="U697" i="40"/>
  <c r="U698" i="40"/>
  <c r="U699" i="40"/>
  <c r="U700" i="40"/>
  <c r="U701" i="40"/>
  <c r="U589" i="40"/>
  <c r="U702" i="40"/>
  <c r="U594" i="40"/>
  <c r="U595" i="40"/>
  <c r="U703" i="40"/>
  <c r="U704" i="40"/>
  <c r="U705" i="40"/>
  <c r="T706" i="40"/>
  <c r="T707" i="40"/>
  <c r="T708" i="40"/>
  <c r="T655" i="40"/>
  <c r="T656" i="40"/>
  <c r="T657" i="40"/>
  <c r="T658" i="40"/>
  <c r="T659" i="40"/>
  <c r="T660" i="40"/>
  <c r="T661" i="40"/>
  <c r="T662" i="40"/>
  <c r="T663" i="40"/>
  <c r="T664" i="40"/>
  <c r="T665" i="40"/>
  <c r="T666" i="40"/>
  <c r="T587" i="40"/>
  <c r="T667" i="40"/>
  <c r="T592" i="40"/>
  <c r="T668" i="40"/>
  <c r="T669" i="40"/>
  <c r="T670" i="40"/>
  <c r="T671" i="40"/>
  <c r="T672" i="40"/>
  <c r="T673" i="40"/>
  <c r="T674" i="40"/>
  <c r="T675" i="40"/>
  <c r="T676" i="40"/>
  <c r="T677" i="40"/>
  <c r="T678" i="40"/>
  <c r="T579" i="40"/>
  <c r="T583" i="40"/>
  <c r="T580" i="40"/>
  <c r="T679" i="40"/>
  <c r="T680" i="40"/>
  <c r="T681" i="40"/>
  <c r="T588" i="40"/>
  <c r="T682" i="40"/>
  <c r="T683" i="40"/>
  <c r="T684" i="40"/>
  <c r="T685" i="40"/>
  <c r="T686" i="40"/>
  <c r="T687" i="40"/>
  <c r="T688" i="40"/>
  <c r="T689" i="40"/>
  <c r="T690" i="40"/>
  <c r="T691" i="40"/>
  <c r="T692" i="40"/>
  <c r="T693" i="40"/>
  <c r="T593" i="40"/>
  <c r="T694" i="40"/>
  <c r="T695" i="40"/>
  <c r="T696" i="40"/>
  <c r="T697" i="40"/>
  <c r="T698" i="40"/>
  <c r="T699" i="40"/>
  <c r="T700" i="40"/>
  <c r="T701" i="40"/>
  <c r="T589" i="40"/>
  <c r="T702" i="40"/>
  <c r="T594" i="40"/>
  <c r="T595" i="40"/>
  <c r="T703" i="40"/>
  <c r="T704" i="40"/>
  <c r="T705" i="40"/>
  <c r="S706" i="40"/>
  <c r="S707" i="40"/>
  <c r="S708" i="40"/>
  <c r="S655" i="40"/>
  <c r="S656" i="40"/>
  <c r="S657" i="40"/>
  <c r="S658" i="40"/>
  <c r="S659" i="40"/>
  <c r="S660" i="40"/>
  <c r="S661" i="40"/>
  <c r="S662" i="40"/>
  <c r="S663" i="40"/>
  <c r="S664" i="40"/>
  <c r="S665" i="40"/>
  <c r="S666" i="40"/>
  <c r="S587" i="40"/>
  <c r="S667" i="40"/>
  <c r="S592" i="40"/>
  <c r="S668" i="40"/>
  <c r="S669" i="40"/>
  <c r="S670" i="40"/>
  <c r="S671" i="40"/>
  <c r="S672" i="40"/>
  <c r="S673" i="40"/>
  <c r="S674" i="40"/>
  <c r="S675" i="40"/>
  <c r="S676" i="40"/>
  <c r="S677" i="40"/>
  <c r="S678" i="40"/>
  <c r="S579" i="40"/>
  <c r="S583" i="40"/>
  <c r="S580" i="40"/>
  <c r="S679" i="40"/>
  <c r="S680" i="40"/>
  <c r="S681" i="40"/>
  <c r="S588" i="40"/>
  <c r="S682" i="40"/>
  <c r="S683" i="40"/>
  <c r="S684" i="40"/>
  <c r="S685" i="40"/>
  <c r="S686" i="40"/>
  <c r="S687" i="40"/>
  <c r="S688" i="40"/>
  <c r="S689" i="40"/>
  <c r="S690" i="40"/>
  <c r="S691" i="40"/>
  <c r="S692" i="40"/>
  <c r="S693" i="40"/>
  <c r="S593" i="40"/>
  <c r="S694" i="40"/>
  <c r="S695" i="40"/>
  <c r="S696" i="40"/>
  <c r="S697" i="40"/>
  <c r="S698" i="40"/>
  <c r="S699" i="40"/>
  <c r="S700" i="40"/>
  <c r="S701" i="40"/>
  <c r="S589" i="40"/>
  <c r="S702" i="40"/>
  <c r="S594" i="40"/>
  <c r="S595" i="40"/>
  <c r="S703" i="40"/>
  <c r="S704" i="40"/>
  <c r="S705" i="40"/>
  <c r="C705" i="40"/>
  <c r="V705" i="40" s="1"/>
  <c r="B705" i="40"/>
  <c r="C704" i="40"/>
  <c r="V704" i="40" s="1"/>
  <c r="B704" i="40"/>
  <c r="C703" i="40"/>
  <c r="V703" i="40" s="1"/>
  <c r="B703" i="40"/>
  <c r="C595" i="40"/>
  <c r="V595" i="40" s="1"/>
  <c r="B595" i="40"/>
  <c r="C594" i="40"/>
  <c r="V594" i="40" s="1"/>
  <c r="B594" i="40"/>
  <c r="C702" i="40"/>
  <c r="V702" i="40" s="1"/>
  <c r="B702" i="40"/>
  <c r="C589" i="40"/>
  <c r="V589" i="40" s="1"/>
  <c r="B589" i="40"/>
  <c r="C701" i="40"/>
  <c r="V701" i="40" s="1"/>
  <c r="B701" i="40"/>
  <c r="C700" i="40"/>
  <c r="V700" i="40" s="1"/>
  <c r="B700" i="40"/>
  <c r="C699" i="40"/>
  <c r="V699" i="40" s="1"/>
  <c r="B699" i="40"/>
  <c r="C698" i="40"/>
  <c r="V698" i="40" s="1"/>
  <c r="B698" i="40"/>
  <c r="C697" i="40"/>
  <c r="V697" i="40" s="1"/>
  <c r="B697" i="40"/>
  <c r="C696" i="40"/>
  <c r="V696" i="40" s="1"/>
  <c r="B696" i="40"/>
  <c r="C695" i="40"/>
  <c r="V695" i="40" s="1"/>
  <c r="B695" i="40"/>
  <c r="C694" i="40"/>
  <c r="V694" i="40" s="1"/>
  <c r="B694" i="40"/>
  <c r="C593" i="40"/>
  <c r="V593" i="40" s="1"/>
  <c r="B593" i="40"/>
  <c r="C693" i="40"/>
  <c r="V693" i="40" s="1"/>
  <c r="B693" i="40"/>
  <c r="C692" i="40"/>
  <c r="V692" i="40" s="1"/>
  <c r="B692" i="40"/>
  <c r="C691" i="40"/>
  <c r="V691" i="40" s="1"/>
  <c r="B691" i="40"/>
  <c r="C690" i="40"/>
  <c r="V690" i="40" s="1"/>
  <c r="B690" i="40"/>
  <c r="C689" i="40"/>
  <c r="V689" i="40" s="1"/>
  <c r="B689" i="40"/>
  <c r="C688" i="40"/>
  <c r="V688" i="40" s="1"/>
  <c r="B688" i="40"/>
  <c r="C687" i="40"/>
  <c r="V687" i="40" s="1"/>
  <c r="B687" i="40"/>
  <c r="C686" i="40"/>
  <c r="V686" i="40" s="1"/>
  <c r="B686" i="40"/>
  <c r="C685" i="40"/>
  <c r="V685" i="40" s="1"/>
  <c r="B685" i="40"/>
  <c r="C684" i="40"/>
  <c r="V684" i="40" s="1"/>
  <c r="B684" i="40"/>
  <c r="C683" i="40"/>
  <c r="V683" i="40" s="1"/>
  <c r="B683" i="40"/>
  <c r="C682" i="40"/>
  <c r="V682" i="40" s="1"/>
  <c r="B682" i="40"/>
  <c r="C588" i="40"/>
  <c r="V588" i="40" s="1"/>
  <c r="B588" i="40"/>
  <c r="C681" i="40"/>
  <c r="V681" i="40" s="1"/>
  <c r="B681" i="40"/>
  <c r="C680" i="40"/>
  <c r="V680" i="40" s="1"/>
  <c r="B680" i="40"/>
  <c r="C679" i="40"/>
  <c r="V679" i="40" s="1"/>
  <c r="B679" i="40"/>
  <c r="C580" i="40"/>
  <c r="V580" i="40" s="1"/>
  <c r="B580" i="40"/>
  <c r="C583" i="40"/>
  <c r="V583" i="40" s="1"/>
  <c r="B583" i="40"/>
  <c r="C579" i="40"/>
  <c r="V579" i="40" s="1"/>
  <c r="B579" i="40"/>
  <c r="C678" i="40"/>
  <c r="V678" i="40" s="1"/>
  <c r="B678" i="40"/>
  <c r="C677" i="40"/>
  <c r="V677" i="40" s="1"/>
  <c r="B677" i="40"/>
  <c r="C676" i="40"/>
  <c r="V676" i="40" s="1"/>
  <c r="B676" i="40"/>
  <c r="C675" i="40"/>
  <c r="V675" i="40" s="1"/>
  <c r="B675" i="40"/>
  <c r="C674" i="40"/>
  <c r="V674" i="40" s="1"/>
  <c r="B674" i="40"/>
  <c r="C673" i="40"/>
  <c r="V673" i="40" s="1"/>
  <c r="B673" i="40"/>
  <c r="C672" i="40"/>
  <c r="V672" i="40" s="1"/>
  <c r="B672" i="40"/>
  <c r="C671" i="40"/>
  <c r="V671" i="40" s="1"/>
  <c r="B671" i="40"/>
  <c r="C670" i="40"/>
  <c r="V670" i="40" s="1"/>
  <c r="B670" i="40"/>
  <c r="C669" i="40"/>
  <c r="V669" i="40" s="1"/>
  <c r="B669" i="40"/>
  <c r="C668" i="40"/>
  <c r="V668" i="40" s="1"/>
  <c r="B668" i="40"/>
  <c r="C592" i="40"/>
  <c r="V592" i="40" s="1"/>
  <c r="B592" i="40"/>
  <c r="C667" i="40"/>
  <c r="V667" i="40" s="1"/>
  <c r="B667" i="40"/>
  <c r="C587" i="40"/>
  <c r="V587" i="40" s="1"/>
  <c r="B587" i="40"/>
  <c r="C666" i="40"/>
  <c r="V666" i="40" s="1"/>
  <c r="B666" i="40"/>
  <c r="C665" i="40"/>
  <c r="V665" i="40" s="1"/>
  <c r="B665" i="40"/>
  <c r="C664" i="40"/>
  <c r="V664" i="40" s="1"/>
  <c r="B664" i="40"/>
  <c r="C663" i="40"/>
  <c r="V663" i="40" s="1"/>
  <c r="B663" i="40"/>
  <c r="C662" i="40"/>
  <c r="V662" i="40" s="1"/>
  <c r="B662" i="40"/>
  <c r="C661" i="40"/>
  <c r="V661" i="40" s="1"/>
  <c r="B661" i="40"/>
  <c r="C660" i="40"/>
  <c r="V660" i="40" s="1"/>
  <c r="B660" i="40"/>
  <c r="C659" i="40"/>
  <c r="V659" i="40" s="1"/>
  <c r="B659" i="40"/>
  <c r="C658" i="40"/>
  <c r="V658" i="40" s="1"/>
  <c r="B658" i="40"/>
  <c r="C657" i="40"/>
  <c r="V657" i="40" s="1"/>
  <c r="B657" i="40"/>
  <c r="C656" i="40"/>
  <c r="V656" i="40" s="1"/>
  <c r="B656" i="40"/>
  <c r="C655" i="40"/>
  <c r="V655" i="40" s="1"/>
  <c r="B655" i="40"/>
  <c r="C708" i="40"/>
  <c r="V708" i="40" s="1"/>
  <c r="B708" i="40"/>
  <c r="C707" i="40"/>
  <c r="V707" i="40" s="1"/>
  <c r="B707" i="40"/>
  <c r="C706" i="40"/>
  <c r="V706" i="40" s="1"/>
  <c r="B706" i="40"/>
  <c r="U582" i="40"/>
  <c r="U653" i="40"/>
  <c r="U654" i="40"/>
  <c r="U584" i="40"/>
  <c r="U598" i="40"/>
  <c r="U599" i="40"/>
  <c r="U600" i="40"/>
  <c r="U601" i="40"/>
  <c r="U602" i="40"/>
  <c r="U603" i="40"/>
  <c r="U604" i="40"/>
  <c r="U605" i="40"/>
  <c r="U606" i="40"/>
  <c r="U607" i="40"/>
  <c r="U608" i="40"/>
  <c r="U609" i="40"/>
  <c r="U610" i="40"/>
  <c r="U611" i="40"/>
  <c r="U612" i="40"/>
  <c r="U613" i="40"/>
  <c r="U614" i="40"/>
  <c r="U615" i="40"/>
  <c r="U616" i="40"/>
  <c r="U617" i="40"/>
  <c r="U618" i="40"/>
  <c r="U619" i="40"/>
  <c r="U620" i="40"/>
  <c r="U621" i="40"/>
  <c r="U622" i="40"/>
  <c r="U590" i="40"/>
  <c r="U623" i="40"/>
  <c r="U624" i="40"/>
  <c r="U625" i="40"/>
  <c r="U626" i="40"/>
  <c r="U627" i="40"/>
  <c r="U628" i="40"/>
  <c r="U629" i="40"/>
  <c r="U630" i="40"/>
  <c r="U631" i="40"/>
  <c r="U632" i="40"/>
  <c r="U633" i="40"/>
  <c r="U634" i="40"/>
  <c r="U635" i="40"/>
  <c r="U636" i="40"/>
  <c r="U637" i="40"/>
  <c r="U591" i="40"/>
  <c r="U638" i="40"/>
  <c r="U639" i="40"/>
  <c r="U640" i="40"/>
  <c r="U641" i="40"/>
  <c r="U642" i="40"/>
  <c r="U643" i="40"/>
  <c r="U644" i="40"/>
  <c r="U645" i="40"/>
  <c r="U646" i="40"/>
  <c r="U647" i="40"/>
  <c r="U585" i="40"/>
  <c r="U581" i="40"/>
  <c r="U648" i="40"/>
  <c r="U586" i="40"/>
  <c r="U649" i="40"/>
  <c r="U650" i="40"/>
  <c r="U651" i="40"/>
  <c r="U652" i="40"/>
  <c r="T582" i="40"/>
  <c r="T653" i="40"/>
  <c r="T654" i="40"/>
  <c r="T584" i="40"/>
  <c r="T598" i="40"/>
  <c r="T599" i="40"/>
  <c r="T600" i="40"/>
  <c r="T601" i="40"/>
  <c r="T602" i="40"/>
  <c r="T603" i="40"/>
  <c r="T604" i="40"/>
  <c r="T605" i="40"/>
  <c r="T606" i="40"/>
  <c r="T607" i="40"/>
  <c r="T608" i="40"/>
  <c r="T609" i="40"/>
  <c r="T610" i="40"/>
  <c r="T611" i="40"/>
  <c r="T612" i="40"/>
  <c r="T613" i="40"/>
  <c r="T614" i="40"/>
  <c r="T615" i="40"/>
  <c r="T616" i="40"/>
  <c r="T617" i="40"/>
  <c r="T618" i="40"/>
  <c r="T619" i="40"/>
  <c r="T620" i="40"/>
  <c r="T621" i="40"/>
  <c r="T622" i="40"/>
  <c r="T590" i="40"/>
  <c r="T623" i="40"/>
  <c r="T624" i="40"/>
  <c r="T625" i="40"/>
  <c r="T626" i="40"/>
  <c r="T627" i="40"/>
  <c r="T628" i="40"/>
  <c r="T629" i="40"/>
  <c r="T630" i="40"/>
  <c r="T631" i="40"/>
  <c r="T632" i="40"/>
  <c r="T633" i="40"/>
  <c r="T634" i="40"/>
  <c r="T635" i="40"/>
  <c r="T636" i="40"/>
  <c r="T637" i="40"/>
  <c r="T591" i="40"/>
  <c r="T638" i="40"/>
  <c r="T639" i="40"/>
  <c r="T640" i="40"/>
  <c r="T641" i="40"/>
  <c r="T642" i="40"/>
  <c r="T643" i="40"/>
  <c r="T644" i="40"/>
  <c r="T645" i="40"/>
  <c r="T646" i="40"/>
  <c r="T647" i="40"/>
  <c r="T585" i="40"/>
  <c r="T581" i="40"/>
  <c r="T648" i="40"/>
  <c r="T586" i="40"/>
  <c r="T649" i="40"/>
  <c r="T650" i="40"/>
  <c r="T651" i="40"/>
  <c r="T652" i="40"/>
  <c r="S582" i="40"/>
  <c r="S653" i="40"/>
  <c r="S654" i="40"/>
  <c r="S584" i="40"/>
  <c r="S598" i="40"/>
  <c r="S599" i="40"/>
  <c r="S600" i="40"/>
  <c r="S601" i="40"/>
  <c r="S602" i="40"/>
  <c r="S603" i="40"/>
  <c r="S604" i="40"/>
  <c r="S605" i="40"/>
  <c r="S606" i="40"/>
  <c r="S607" i="40"/>
  <c r="S608" i="40"/>
  <c r="S609" i="40"/>
  <c r="S610" i="40"/>
  <c r="S611" i="40"/>
  <c r="S612" i="40"/>
  <c r="S613" i="40"/>
  <c r="S614" i="40"/>
  <c r="S615" i="40"/>
  <c r="S616" i="40"/>
  <c r="S617" i="40"/>
  <c r="S618" i="40"/>
  <c r="S619" i="40"/>
  <c r="S620" i="40"/>
  <c r="S621" i="40"/>
  <c r="S622" i="40"/>
  <c r="S590" i="40"/>
  <c r="S623" i="40"/>
  <c r="S624" i="40"/>
  <c r="S625" i="40"/>
  <c r="S626" i="40"/>
  <c r="S627" i="40"/>
  <c r="S628" i="40"/>
  <c r="S629" i="40"/>
  <c r="S630" i="40"/>
  <c r="S631" i="40"/>
  <c r="S632" i="40"/>
  <c r="S633" i="40"/>
  <c r="S634" i="40"/>
  <c r="S635" i="40"/>
  <c r="S636" i="40"/>
  <c r="S637" i="40"/>
  <c r="S591" i="40"/>
  <c r="S638" i="40"/>
  <c r="S639" i="40"/>
  <c r="S640" i="40"/>
  <c r="S641" i="40"/>
  <c r="S642" i="40"/>
  <c r="S643" i="40"/>
  <c r="S644" i="40"/>
  <c r="S645" i="40"/>
  <c r="S646" i="40"/>
  <c r="S647" i="40"/>
  <c r="S585" i="40"/>
  <c r="S581" i="40"/>
  <c r="S648" i="40"/>
  <c r="S586" i="40"/>
  <c r="S649" i="40"/>
  <c r="S650" i="40"/>
  <c r="S651" i="40"/>
  <c r="S652" i="40"/>
  <c r="C652" i="40"/>
  <c r="V652" i="40" s="1"/>
  <c r="B652" i="40"/>
  <c r="C651" i="40"/>
  <c r="V651" i="40" s="1"/>
  <c r="B651" i="40"/>
  <c r="C650" i="40"/>
  <c r="V650" i="40" s="1"/>
  <c r="B650" i="40"/>
  <c r="C649" i="40"/>
  <c r="V649" i="40" s="1"/>
  <c r="B649" i="40"/>
  <c r="C586" i="40"/>
  <c r="V586" i="40" s="1"/>
  <c r="B586" i="40"/>
  <c r="C648" i="40"/>
  <c r="V648" i="40" s="1"/>
  <c r="B648" i="40"/>
  <c r="C581" i="40"/>
  <c r="V581" i="40" s="1"/>
  <c r="B581" i="40"/>
  <c r="C585" i="40"/>
  <c r="V585" i="40" s="1"/>
  <c r="B585" i="40"/>
  <c r="C647" i="40"/>
  <c r="V647" i="40" s="1"/>
  <c r="B647" i="40"/>
  <c r="C646" i="40"/>
  <c r="V646" i="40" s="1"/>
  <c r="B646" i="40"/>
  <c r="C645" i="40"/>
  <c r="V645" i="40" s="1"/>
  <c r="B645" i="40"/>
  <c r="C644" i="40"/>
  <c r="V644" i="40" s="1"/>
  <c r="B644" i="40"/>
  <c r="C643" i="40"/>
  <c r="V643" i="40" s="1"/>
  <c r="B643" i="40"/>
  <c r="C642" i="40"/>
  <c r="V642" i="40" s="1"/>
  <c r="B642" i="40"/>
  <c r="C641" i="40"/>
  <c r="V641" i="40" s="1"/>
  <c r="B641" i="40"/>
  <c r="C640" i="40"/>
  <c r="V640" i="40" s="1"/>
  <c r="B640" i="40"/>
  <c r="C639" i="40"/>
  <c r="V639" i="40" s="1"/>
  <c r="B639" i="40"/>
  <c r="C638" i="40"/>
  <c r="V638" i="40" s="1"/>
  <c r="B638" i="40"/>
  <c r="C591" i="40"/>
  <c r="V591" i="40" s="1"/>
  <c r="B591" i="40"/>
  <c r="C637" i="40"/>
  <c r="V637" i="40" s="1"/>
  <c r="B637" i="40"/>
  <c r="C636" i="40"/>
  <c r="V636" i="40" s="1"/>
  <c r="B636" i="40"/>
  <c r="C635" i="40"/>
  <c r="V635" i="40" s="1"/>
  <c r="B635" i="40"/>
  <c r="C634" i="40"/>
  <c r="V634" i="40" s="1"/>
  <c r="B634" i="40"/>
  <c r="C633" i="40"/>
  <c r="V633" i="40" s="1"/>
  <c r="B633" i="40"/>
  <c r="C632" i="40"/>
  <c r="V632" i="40" s="1"/>
  <c r="B632" i="40"/>
  <c r="C631" i="40"/>
  <c r="V631" i="40" s="1"/>
  <c r="B631" i="40"/>
  <c r="C630" i="40"/>
  <c r="V630" i="40" s="1"/>
  <c r="B630" i="40"/>
  <c r="C629" i="40"/>
  <c r="V629" i="40" s="1"/>
  <c r="B629" i="40"/>
  <c r="C628" i="40"/>
  <c r="V628" i="40" s="1"/>
  <c r="B628" i="40"/>
  <c r="C627" i="40"/>
  <c r="V627" i="40" s="1"/>
  <c r="B627" i="40"/>
  <c r="C626" i="40"/>
  <c r="V626" i="40" s="1"/>
  <c r="B626" i="40"/>
  <c r="C625" i="40"/>
  <c r="V625" i="40" s="1"/>
  <c r="B625" i="40"/>
  <c r="C624" i="40"/>
  <c r="V624" i="40" s="1"/>
  <c r="B624" i="40"/>
  <c r="C623" i="40"/>
  <c r="V623" i="40" s="1"/>
  <c r="B623" i="40"/>
  <c r="C590" i="40"/>
  <c r="V590" i="40" s="1"/>
  <c r="B590" i="40"/>
  <c r="C622" i="40"/>
  <c r="V622" i="40" s="1"/>
  <c r="B622" i="40"/>
  <c r="C621" i="40"/>
  <c r="V621" i="40" s="1"/>
  <c r="B621" i="40"/>
  <c r="C620" i="40"/>
  <c r="V620" i="40" s="1"/>
  <c r="B620" i="40"/>
  <c r="C619" i="40"/>
  <c r="V619" i="40" s="1"/>
  <c r="B619" i="40"/>
  <c r="C618" i="40"/>
  <c r="V618" i="40" s="1"/>
  <c r="B618" i="40"/>
  <c r="C617" i="40"/>
  <c r="V617" i="40" s="1"/>
  <c r="B617" i="40"/>
  <c r="C616" i="40"/>
  <c r="V616" i="40" s="1"/>
  <c r="B616" i="40"/>
  <c r="C615" i="40"/>
  <c r="V615" i="40" s="1"/>
  <c r="B615" i="40"/>
  <c r="C614" i="40"/>
  <c r="V614" i="40" s="1"/>
  <c r="B614" i="40"/>
  <c r="C613" i="40"/>
  <c r="V613" i="40" s="1"/>
  <c r="B613" i="40"/>
  <c r="C612" i="40"/>
  <c r="V612" i="40" s="1"/>
  <c r="B612" i="40"/>
  <c r="C611" i="40"/>
  <c r="V611" i="40" s="1"/>
  <c r="B611" i="40"/>
  <c r="C610" i="40"/>
  <c r="V610" i="40" s="1"/>
  <c r="B610" i="40"/>
  <c r="C609" i="40"/>
  <c r="V609" i="40" s="1"/>
  <c r="B609" i="40"/>
  <c r="C608" i="40"/>
  <c r="V608" i="40" s="1"/>
  <c r="B608" i="40"/>
  <c r="C607" i="40"/>
  <c r="V607" i="40" s="1"/>
  <c r="B607" i="40"/>
  <c r="C606" i="40"/>
  <c r="V606" i="40" s="1"/>
  <c r="B606" i="40"/>
  <c r="C605" i="40"/>
  <c r="V605" i="40" s="1"/>
  <c r="B605" i="40"/>
  <c r="C604" i="40"/>
  <c r="V604" i="40" s="1"/>
  <c r="B604" i="40"/>
  <c r="C603" i="40"/>
  <c r="V603" i="40" s="1"/>
  <c r="B603" i="40"/>
  <c r="C602" i="40"/>
  <c r="V602" i="40" s="1"/>
  <c r="B602" i="40"/>
  <c r="C601" i="40"/>
  <c r="V601" i="40" s="1"/>
  <c r="B601" i="40"/>
  <c r="C600" i="40"/>
  <c r="V600" i="40" s="1"/>
  <c r="B600" i="40"/>
  <c r="C599" i="40"/>
  <c r="V599" i="40" s="1"/>
  <c r="B599" i="40"/>
  <c r="C598" i="40"/>
  <c r="V598" i="40" s="1"/>
  <c r="B598" i="40"/>
  <c r="C584" i="40"/>
  <c r="V584" i="40" s="1"/>
  <c r="B584" i="40"/>
  <c r="C654" i="40"/>
  <c r="V654" i="40" s="1"/>
  <c r="B654" i="40"/>
  <c r="C653" i="40"/>
  <c r="V653" i="40" s="1"/>
  <c r="B653" i="40"/>
  <c r="C582" i="40"/>
  <c r="V582" i="40" s="1"/>
  <c r="B582" i="40"/>
  <c r="U578" i="40"/>
  <c r="U596" i="40"/>
  <c r="U597" i="40"/>
  <c r="U517" i="40"/>
  <c r="U518" i="40"/>
  <c r="U519" i="40"/>
  <c r="U520" i="40"/>
  <c r="U521" i="40"/>
  <c r="U522" i="40"/>
  <c r="U523" i="40"/>
  <c r="U524" i="40"/>
  <c r="U525" i="40"/>
  <c r="U526" i="40"/>
  <c r="U527" i="40"/>
  <c r="U528" i="40"/>
  <c r="U529" i="40"/>
  <c r="U530" i="40"/>
  <c r="U531" i="40"/>
  <c r="U532" i="40"/>
  <c r="U533" i="40"/>
  <c r="U534" i="40"/>
  <c r="U535" i="40"/>
  <c r="U536" i="40"/>
  <c r="U537" i="40"/>
  <c r="U538" i="40"/>
  <c r="U539" i="40"/>
  <c r="U540" i="40"/>
  <c r="U541" i="40"/>
  <c r="U542" i="40"/>
  <c r="U543" i="40"/>
  <c r="U544" i="40"/>
  <c r="U545" i="40"/>
  <c r="U546" i="40"/>
  <c r="U547" i="40"/>
  <c r="U548" i="40"/>
  <c r="U549" i="40"/>
  <c r="U550" i="40"/>
  <c r="U551" i="40"/>
  <c r="U552" i="40"/>
  <c r="U553" i="40"/>
  <c r="U554" i="40"/>
  <c r="U555" i="40"/>
  <c r="U556" i="40"/>
  <c r="U557" i="40"/>
  <c r="U558" i="40"/>
  <c r="U559" i="40"/>
  <c r="U560" i="40"/>
  <c r="U561" i="40"/>
  <c r="U562" i="40"/>
  <c r="U563" i="40"/>
  <c r="U564" i="40"/>
  <c r="U565" i="40"/>
  <c r="U566" i="40"/>
  <c r="U567" i="40"/>
  <c r="U568" i="40"/>
  <c r="U569" i="40"/>
  <c r="U570" i="40"/>
  <c r="U571" i="40"/>
  <c r="U572" i="40"/>
  <c r="U573" i="40"/>
  <c r="U574" i="40"/>
  <c r="U575" i="40"/>
  <c r="U576" i="40"/>
  <c r="U577" i="40"/>
  <c r="T578" i="40"/>
  <c r="T596" i="40"/>
  <c r="T597" i="40"/>
  <c r="T517" i="40"/>
  <c r="T518" i="40"/>
  <c r="T519" i="40"/>
  <c r="T520" i="40"/>
  <c r="T521" i="40"/>
  <c r="T522" i="40"/>
  <c r="T523" i="40"/>
  <c r="T524" i="40"/>
  <c r="T525" i="40"/>
  <c r="T526" i="40"/>
  <c r="T527" i="40"/>
  <c r="T528" i="40"/>
  <c r="T529" i="40"/>
  <c r="T530" i="40"/>
  <c r="T531" i="40"/>
  <c r="T532" i="40"/>
  <c r="T533" i="40"/>
  <c r="T534" i="40"/>
  <c r="T535" i="40"/>
  <c r="T536" i="40"/>
  <c r="T537" i="40"/>
  <c r="T538" i="40"/>
  <c r="T539" i="40"/>
  <c r="T540" i="40"/>
  <c r="T541" i="40"/>
  <c r="T542" i="40"/>
  <c r="T543" i="40"/>
  <c r="T544" i="40"/>
  <c r="T545" i="40"/>
  <c r="T546" i="40"/>
  <c r="T547" i="40"/>
  <c r="T548" i="40"/>
  <c r="T549" i="40"/>
  <c r="T550" i="40"/>
  <c r="T551" i="40"/>
  <c r="T552" i="40"/>
  <c r="T553" i="40"/>
  <c r="T554" i="40"/>
  <c r="T555" i="40"/>
  <c r="T556" i="40"/>
  <c r="T557" i="40"/>
  <c r="T558" i="40"/>
  <c r="T559" i="40"/>
  <c r="T560" i="40"/>
  <c r="T561" i="40"/>
  <c r="T562" i="40"/>
  <c r="T563" i="40"/>
  <c r="T564" i="40"/>
  <c r="T565" i="40"/>
  <c r="T566" i="40"/>
  <c r="T567" i="40"/>
  <c r="T568" i="40"/>
  <c r="T569" i="40"/>
  <c r="T570" i="40"/>
  <c r="T571" i="40"/>
  <c r="T572" i="40"/>
  <c r="T573" i="40"/>
  <c r="T574" i="40"/>
  <c r="T575" i="40"/>
  <c r="T576" i="40"/>
  <c r="T577" i="40"/>
  <c r="S578" i="40"/>
  <c r="S596" i="40"/>
  <c r="S597" i="40"/>
  <c r="S517" i="40"/>
  <c r="S518" i="40"/>
  <c r="S519" i="40"/>
  <c r="S520" i="40"/>
  <c r="S521" i="40"/>
  <c r="S522" i="40"/>
  <c r="S523" i="40"/>
  <c r="S524" i="40"/>
  <c r="S525" i="40"/>
  <c r="S526" i="40"/>
  <c r="S527" i="40"/>
  <c r="S528" i="40"/>
  <c r="S529" i="40"/>
  <c r="S530" i="40"/>
  <c r="S531" i="40"/>
  <c r="S532" i="40"/>
  <c r="S533" i="40"/>
  <c r="S534" i="40"/>
  <c r="S535" i="40"/>
  <c r="S536" i="40"/>
  <c r="S537" i="40"/>
  <c r="S538" i="40"/>
  <c r="S539" i="40"/>
  <c r="S540" i="40"/>
  <c r="S541" i="40"/>
  <c r="S542" i="40"/>
  <c r="S543" i="40"/>
  <c r="S544" i="40"/>
  <c r="S545" i="40"/>
  <c r="S546" i="40"/>
  <c r="S547" i="40"/>
  <c r="S548" i="40"/>
  <c r="S549" i="40"/>
  <c r="S550" i="40"/>
  <c r="S551" i="40"/>
  <c r="S552" i="40"/>
  <c r="S553" i="40"/>
  <c r="S554" i="40"/>
  <c r="S555" i="40"/>
  <c r="S556" i="40"/>
  <c r="S557" i="40"/>
  <c r="S558" i="40"/>
  <c r="S559" i="40"/>
  <c r="S560" i="40"/>
  <c r="S561" i="40"/>
  <c r="S562" i="40"/>
  <c r="S563" i="40"/>
  <c r="S564" i="40"/>
  <c r="S565" i="40"/>
  <c r="S566" i="40"/>
  <c r="S567" i="40"/>
  <c r="S568" i="40"/>
  <c r="S569" i="40"/>
  <c r="S570" i="40"/>
  <c r="S571" i="40"/>
  <c r="S572" i="40"/>
  <c r="S573" i="40"/>
  <c r="S574" i="40"/>
  <c r="S575" i="40"/>
  <c r="S576" i="40"/>
  <c r="S577" i="40"/>
  <c r="C577" i="40"/>
  <c r="V577" i="40" s="1"/>
  <c r="B577" i="40"/>
  <c r="C576" i="40"/>
  <c r="V576" i="40" s="1"/>
  <c r="B576" i="40"/>
  <c r="C575" i="40"/>
  <c r="V575" i="40" s="1"/>
  <c r="B575" i="40"/>
  <c r="C574" i="40"/>
  <c r="V574" i="40" s="1"/>
  <c r="B574" i="40"/>
  <c r="C573" i="40"/>
  <c r="V573" i="40" s="1"/>
  <c r="B573" i="40"/>
  <c r="C572" i="40"/>
  <c r="V572" i="40" s="1"/>
  <c r="B572" i="40"/>
  <c r="C571" i="40"/>
  <c r="V571" i="40" s="1"/>
  <c r="B571" i="40"/>
  <c r="C570" i="40"/>
  <c r="V570" i="40" s="1"/>
  <c r="B570" i="40"/>
  <c r="C569" i="40"/>
  <c r="V569" i="40" s="1"/>
  <c r="B569" i="40"/>
  <c r="C568" i="40"/>
  <c r="V568" i="40" s="1"/>
  <c r="B568" i="40"/>
  <c r="C567" i="40"/>
  <c r="V567" i="40" s="1"/>
  <c r="B567" i="40"/>
  <c r="C566" i="40"/>
  <c r="V566" i="40" s="1"/>
  <c r="B566" i="40"/>
  <c r="C565" i="40"/>
  <c r="V565" i="40" s="1"/>
  <c r="B565" i="40"/>
  <c r="C564" i="40"/>
  <c r="V564" i="40" s="1"/>
  <c r="B564" i="40"/>
  <c r="C563" i="40"/>
  <c r="V563" i="40" s="1"/>
  <c r="B563" i="40"/>
  <c r="C562" i="40"/>
  <c r="V562" i="40" s="1"/>
  <c r="B562" i="40"/>
  <c r="C561" i="40"/>
  <c r="V561" i="40" s="1"/>
  <c r="B561" i="40"/>
  <c r="C560" i="40"/>
  <c r="V560" i="40" s="1"/>
  <c r="B560" i="40"/>
  <c r="C559" i="40"/>
  <c r="V559" i="40" s="1"/>
  <c r="B559" i="40"/>
  <c r="C558" i="40"/>
  <c r="V558" i="40" s="1"/>
  <c r="B558" i="40"/>
  <c r="C557" i="40"/>
  <c r="V557" i="40" s="1"/>
  <c r="B557" i="40"/>
  <c r="C556" i="40"/>
  <c r="V556" i="40" s="1"/>
  <c r="B556" i="40"/>
  <c r="C555" i="40"/>
  <c r="V555" i="40" s="1"/>
  <c r="B555" i="40"/>
  <c r="C554" i="40"/>
  <c r="V554" i="40" s="1"/>
  <c r="B554" i="40"/>
  <c r="C553" i="40"/>
  <c r="V553" i="40" s="1"/>
  <c r="B553" i="40"/>
  <c r="C552" i="40"/>
  <c r="V552" i="40" s="1"/>
  <c r="B552" i="40"/>
  <c r="C551" i="40"/>
  <c r="V551" i="40" s="1"/>
  <c r="B551" i="40"/>
  <c r="C550" i="40"/>
  <c r="V550" i="40" s="1"/>
  <c r="B550" i="40"/>
  <c r="C549" i="40"/>
  <c r="V549" i="40" s="1"/>
  <c r="B549" i="40"/>
  <c r="C548" i="40"/>
  <c r="V548" i="40" s="1"/>
  <c r="B548" i="40"/>
  <c r="C547" i="40"/>
  <c r="V547" i="40" s="1"/>
  <c r="B547" i="40"/>
  <c r="C546" i="40"/>
  <c r="V546" i="40" s="1"/>
  <c r="B546" i="40"/>
  <c r="C545" i="40"/>
  <c r="V545" i="40" s="1"/>
  <c r="B545" i="40"/>
  <c r="C544" i="40"/>
  <c r="V544" i="40" s="1"/>
  <c r="B544" i="40"/>
  <c r="C543" i="40"/>
  <c r="V543" i="40" s="1"/>
  <c r="B543" i="40"/>
  <c r="C542" i="40"/>
  <c r="V542" i="40" s="1"/>
  <c r="B542" i="40"/>
  <c r="C541" i="40"/>
  <c r="V541" i="40" s="1"/>
  <c r="B541" i="40"/>
  <c r="C540" i="40"/>
  <c r="V540" i="40" s="1"/>
  <c r="B540" i="40"/>
  <c r="C539" i="40"/>
  <c r="V539" i="40" s="1"/>
  <c r="B539" i="40"/>
  <c r="C538" i="40"/>
  <c r="V538" i="40" s="1"/>
  <c r="B538" i="40"/>
  <c r="C537" i="40"/>
  <c r="V537" i="40" s="1"/>
  <c r="B537" i="40"/>
  <c r="C536" i="40"/>
  <c r="V536" i="40" s="1"/>
  <c r="B536" i="40"/>
  <c r="C535" i="40"/>
  <c r="V535" i="40" s="1"/>
  <c r="B535" i="40"/>
  <c r="C534" i="40"/>
  <c r="V534" i="40" s="1"/>
  <c r="B534" i="40"/>
  <c r="C533" i="40"/>
  <c r="V533" i="40" s="1"/>
  <c r="B533" i="40"/>
  <c r="C532" i="40"/>
  <c r="V532" i="40" s="1"/>
  <c r="B532" i="40"/>
  <c r="C531" i="40"/>
  <c r="V531" i="40" s="1"/>
  <c r="B531" i="40"/>
  <c r="C530" i="40"/>
  <c r="V530" i="40" s="1"/>
  <c r="B530" i="40"/>
  <c r="C529" i="40"/>
  <c r="V529" i="40" s="1"/>
  <c r="B529" i="40"/>
  <c r="C528" i="40"/>
  <c r="V528" i="40" s="1"/>
  <c r="B528" i="40"/>
  <c r="C527" i="40"/>
  <c r="V527" i="40" s="1"/>
  <c r="B527" i="40"/>
  <c r="C526" i="40"/>
  <c r="V526" i="40" s="1"/>
  <c r="B526" i="40"/>
  <c r="C525" i="40"/>
  <c r="V525" i="40" s="1"/>
  <c r="B525" i="40"/>
  <c r="C524" i="40"/>
  <c r="V524" i="40" s="1"/>
  <c r="B524" i="40"/>
  <c r="C523" i="40"/>
  <c r="V523" i="40" s="1"/>
  <c r="B523" i="40"/>
  <c r="C522" i="40"/>
  <c r="V522" i="40" s="1"/>
  <c r="B522" i="40"/>
  <c r="C521" i="40"/>
  <c r="V521" i="40" s="1"/>
  <c r="B521" i="40"/>
  <c r="C520" i="40"/>
  <c r="V520" i="40" s="1"/>
  <c r="B520" i="40"/>
  <c r="C519" i="40"/>
  <c r="V519" i="40" s="1"/>
  <c r="B519" i="40"/>
  <c r="C518" i="40"/>
  <c r="V518" i="40" s="1"/>
  <c r="B518" i="40"/>
  <c r="C517" i="40"/>
  <c r="V517" i="40" s="1"/>
  <c r="B517" i="40"/>
  <c r="C597" i="40"/>
  <c r="V597" i="40" s="1"/>
  <c r="B597" i="40"/>
  <c r="C596" i="40"/>
  <c r="V596" i="40" s="1"/>
  <c r="B596" i="40"/>
  <c r="C578" i="40"/>
  <c r="V578" i="40" s="1"/>
  <c r="B578" i="40"/>
  <c r="U514" i="40"/>
  <c r="U515" i="40"/>
  <c r="U516" i="40"/>
  <c r="U453" i="40"/>
  <c r="U454" i="40"/>
  <c r="U455" i="40"/>
  <c r="U456" i="40"/>
  <c r="U457" i="40"/>
  <c r="U458" i="40"/>
  <c r="U459" i="40"/>
  <c r="U460" i="40"/>
  <c r="U461" i="40"/>
  <c r="U462" i="40"/>
  <c r="U463" i="40"/>
  <c r="U464" i="40"/>
  <c r="U465" i="40"/>
  <c r="U466" i="40"/>
  <c r="U467" i="40"/>
  <c r="U468" i="40"/>
  <c r="U469" i="40"/>
  <c r="U470" i="40"/>
  <c r="U471" i="40"/>
  <c r="U472" i="40"/>
  <c r="U473" i="40"/>
  <c r="U474" i="40"/>
  <c r="U475" i="40"/>
  <c r="U476" i="40"/>
  <c r="U477" i="40"/>
  <c r="U478" i="40"/>
  <c r="U479" i="40"/>
  <c r="U480" i="40"/>
  <c r="U481" i="40"/>
  <c r="U482" i="40"/>
  <c r="U483" i="40"/>
  <c r="U484" i="40"/>
  <c r="U485" i="40"/>
  <c r="U486" i="40"/>
  <c r="U487" i="40"/>
  <c r="U488" i="40"/>
  <c r="U489" i="40"/>
  <c r="U490" i="40"/>
  <c r="U491" i="40"/>
  <c r="U492" i="40"/>
  <c r="U493" i="40"/>
  <c r="U494" i="40"/>
  <c r="U495" i="40"/>
  <c r="U496" i="40"/>
  <c r="U497" i="40"/>
  <c r="U498" i="40"/>
  <c r="U499" i="40"/>
  <c r="U500" i="40"/>
  <c r="U501" i="40"/>
  <c r="U502" i="40"/>
  <c r="U503" i="40"/>
  <c r="U504" i="40"/>
  <c r="U505" i="40"/>
  <c r="U506" i="40"/>
  <c r="U507" i="40"/>
  <c r="U508" i="40"/>
  <c r="U509" i="40"/>
  <c r="U510" i="40"/>
  <c r="U511" i="40"/>
  <c r="U512" i="40"/>
  <c r="U513" i="40"/>
  <c r="T514" i="40"/>
  <c r="T515" i="40"/>
  <c r="T516" i="40"/>
  <c r="T453" i="40"/>
  <c r="T454" i="40"/>
  <c r="T455" i="40"/>
  <c r="T456" i="40"/>
  <c r="T457" i="40"/>
  <c r="T458" i="40"/>
  <c r="T459" i="40"/>
  <c r="T460" i="40"/>
  <c r="T461" i="40"/>
  <c r="T462" i="40"/>
  <c r="T463" i="40"/>
  <c r="T464" i="40"/>
  <c r="T465" i="40"/>
  <c r="T466" i="40"/>
  <c r="T467" i="40"/>
  <c r="T468" i="40"/>
  <c r="T469" i="40"/>
  <c r="T470" i="40"/>
  <c r="T471" i="40"/>
  <c r="T472" i="40"/>
  <c r="T473" i="40"/>
  <c r="T474" i="40"/>
  <c r="T475" i="40"/>
  <c r="T476" i="40"/>
  <c r="T477" i="40"/>
  <c r="T478" i="40"/>
  <c r="T479" i="40"/>
  <c r="T480" i="40"/>
  <c r="T481" i="40"/>
  <c r="T482" i="40"/>
  <c r="T483" i="40"/>
  <c r="T484" i="40"/>
  <c r="T485" i="40"/>
  <c r="T486" i="40"/>
  <c r="T487" i="40"/>
  <c r="T488" i="40"/>
  <c r="T489" i="40"/>
  <c r="T490" i="40"/>
  <c r="T491" i="40"/>
  <c r="T492" i="40"/>
  <c r="T493" i="40"/>
  <c r="T494" i="40"/>
  <c r="T495" i="40"/>
  <c r="T496" i="40"/>
  <c r="T497" i="40"/>
  <c r="T498" i="40"/>
  <c r="T499" i="40"/>
  <c r="T500" i="40"/>
  <c r="T501" i="40"/>
  <c r="T502" i="40"/>
  <c r="T503" i="40"/>
  <c r="T504" i="40"/>
  <c r="T505" i="40"/>
  <c r="T506" i="40"/>
  <c r="T507" i="40"/>
  <c r="T508" i="40"/>
  <c r="T509" i="40"/>
  <c r="T510" i="40"/>
  <c r="T511" i="40"/>
  <c r="T512" i="40"/>
  <c r="T513" i="40"/>
  <c r="S514" i="40"/>
  <c r="S515" i="40"/>
  <c r="S516" i="40"/>
  <c r="S453" i="40"/>
  <c r="S454" i="40"/>
  <c r="S455" i="40"/>
  <c r="S456" i="40"/>
  <c r="S457" i="40"/>
  <c r="S458" i="40"/>
  <c r="S459" i="40"/>
  <c r="S460" i="40"/>
  <c r="S461" i="40"/>
  <c r="S462" i="40"/>
  <c r="S463" i="40"/>
  <c r="S464" i="40"/>
  <c r="S465" i="40"/>
  <c r="S466" i="40"/>
  <c r="S467" i="40"/>
  <c r="S468" i="40"/>
  <c r="S469" i="40"/>
  <c r="S470" i="40"/>
  <c r="S471" i="40"/>
  <c r="S472" i="40"/>
  <c r="S473" i="40"/>
  <c r="S474" i="40"/>
  <c r="S475" i="40"/>
  <c r="S476" i="40"/>
  <c r="S477" i="40"/>
  <c r="S478" i="40"/>
  <c r="S479" i="40"/>
  <c r="S480" i="40"/>
  <c r="S481" i="40"/>
  <c r="S482" i="40"/>
  <c r="S483" i="40"/>
  <c r="S484" i="40"/>
  <c r="S485" i="40"/>
  <c r="S486" i="40"/>
  <c r="S487" i="40"/>
  <c r="S488" i="40"/>
  <c r="S489" i="40"/>
  <c r="S490" i="40"/>
  <c r="S491" i="40"/>
  <c r="S492" i="40"/>
  <c r="S493" i="40"/>
  <c r="S494" i="40"/>
  <c r="S495" i="40"/>
  <c r="S496" i="40"/>
  <c r="S497" i="40"/>
  <c r="S498" i="40"/>
  <c r="S499" i="40"/>
  <c r="S500" i="40"/>
  <c r="S501" i="40"/>
  <c r="S502" i="40"/>
  <c r="S503" i="40"/>
  <c r="S504" i="40"/>
  <c r="S505" i="40"/>
  <c r="S506" i="40"/>
  <c r="S507" i="40"/>
  <c r="S508" i="40"/>
  <c r="S509" i="40"/>
  <c r="S510" i="40"/>
  <c r="S511" i="40"/>
  <c r="S512" i="40"/>
  <c r="S513" i="40"/>
  <c r="C513" i="40"/>
  <c r="V513" i="40" s="1"/>
  <c r="B513" i="40"/>
  <c r="C512" i="40"/>
  <c r="V512" i="40" s="1"/>
  <c r="B512" i="40"/>
  <c r="C511" i="40"/>
  <c r="V511" i="40" s="1"/>
  <c r="B511" i="40"/>
  <c r="C510" i="40"/>
  <c r="V510" i="40" s="1"/>
  <c r="B510" i="40"/>
  <c r="C509" i="40"/>
  <c r="V509" i="40" s="1"/>
  <c r="B509" i="40"/>
  <c r="C508" i="40"/>
  <c r="V508" i="40" s="1"/>
  <c r="B508" i="40"/>
  <c r="C507" i="40"/>
  <c r="V507" i="40" s="1"/>
  <c r="B507" i="40"/>
  <c r="C506" i="40"/>
  <c r="V506" i="40" s="1"/>
  <c r="B506" i="40"/>
  <c r="C505" i="40"/>
  <c r="V505" i="40" s="1"/>
  <c r="B505" i="40"/>
  <c r="C504" i="40"/>
  <c r="V504" i="40" s="1"/>
  <c r="B504" i="40"/>
  <c r="C503" i="40"/>
  <c r="V503" i="40" s="1"/>
  <c r="B503" i="40"/>
  <c r="C502" i="40"/>
  <c r="V502" i="40" s="1"/>
  <c r="B502" i="40"/>
  <c r="C501" i="40"/>
  <c r="V501" i="40" s="1"/>
  <c r="B501" i="40"/>
  <c r="C500" i="40"/>
  <c r="V500" i="40" s="1"/>
  <c r="B500" i="40"/>
  <c r="C499" i="40"/>
  <c r="V499" i="40" s="1"/>
  <c r="B499" i="40"/>
  <c r="C498" i="40"/>
  <c r="V498" i="40" s="1"/>
  <c r="B498" i="40"/>
  <c r="C497" i="40"/>
  <c r="V497" i="40" s="1"/>
  <c r="B497" i="40"/>
  <c r="C496" i="40"/>
  <c r="V496" i="40" s="1"/>
  <c r="B496" i="40"/>
  <c r="C495" i="40"/>
  <c r="V495" i="40" s="1"/>
  <c r="B495" i="40"/>
  <c r="C494" i="40"/>
  <c r="V494" i="40" s="1"/>
  <c r="B494" i="40"/>
  <c r="C493" i="40"/>
  <c r="V493" i="40" s="1"/>
  <c r="B493" i="40"/>
  <c r="C492" i="40"/>
  <c r="V492" i="40" s="1"/>
  <c r="B492" i="40"/>
  <c r="C491" i="40"/>
  <c r="V491" i="40" s="1"/>
  <c r="B491" i="40"/>
  <c r="C490" i="40"/>
  <c r="V490" i="40" s="1"/>
  <c r="B490" i="40"/>
  <c r="C489" i="40"/>
  <c r="V489" i="40" s="1"/>
  <c r="B489" i="40"/>
  <c r="C488" i="40"/>
  <c r="V488" i="40" s="1"/>
  <c r="B488" i="40"/>
  <c r="C487" i="40"/>
  <c r="V487" i="40" s="1"/>
  <c r="B487" i="40"/>
  <c r="C486" i="40"/>
  <c r="V486" i="40" s="1"/>
  <c r="B486" i="40"/>
  <c r="C485" i="40"/>
  <c r="V485" i="40" s="1"/>
  <c r="B485" i="40"/>
  <c r="C484" i="40"/>
  <c r="V484" i="40" s="1"/>
  <c r="B484" i="40"/>
  <c r="C483" i="40"/>
  <c r="V483" i="40" s="1"/>
  <c r="B483" i="40"/>
  <c r="C482" i="40"/>
  <c r="V482" i="40" s="1"/>
  <c r="B482" i="40"/>
  <c r="C481" i="40"/>
  <c r="V481" i="40" s="1"/>
  <c r="B481" i="40"/>
  <c r="C480" i="40"/>
  <c r="V480" i="40" s="1"/>
  <c r="B480" i="40"/>
  <c r="C479" i="40"/>
  <c r="V479" i="40" s="1"/>
  <c r="B479" i="40"/>
  <c r="C478" i="40"/>
  <c r="V478" i="40" s="1"/>
  <c r="B478" i="40"/>
  <c r="C477" i="40"/>
  <c r="V477" i="40" s="1"/>
  <c r="B477" i="40"/>
  <c r="C476" i="40"/>
  <c r="V476" i="40" s="1"/>
  <c r="B476" i="40"/>
  <c r="C475" i="40"/>
  <c r="V475" i="40" s="1"/>
  <c r="B475" i="40"/>
  <c r="C474" i="40"/>
  <c r="V474" i="40" s="1"/>
  <c r="B474" i="40"/>
  <c r="C473" i="40"/>
  <c r="V473" i="40" s="1"/>
  <c r="B473" i="40"/>
  <c r="C472" i="40"/>
  <c r="V472" i="40" s="1"/>
  <c r="B472" i="40"/>
  <c r="C471" i="40"/>
  <c r="V471" i="40" s="1"/>
  <c r="B471" i="40"/>
  <c r="C470" i="40"/>
  <c r="V470" i="40" s="1"/>
  <c r="B470" i="40"/>
  <c r="C469" i="40"/>
  <c r="V469" i="40" s="1"/>
  <c r="B469" i="40"/>
  <c r="C468" i="40"/>
  <c r="V468" i="40" s="1"/>
  <c r="B468" i="40"/>
  <c r="C467" i="40"/>
  <c r="V467" i="40" s="1"/>
  <c r="B467" i="40"/>
  <c r="C466" i="40"/>
  <c r="V466" i="40" s="1"/>
  <c r="B466" i="40"/>
  <c r="C465" i="40"/>
  <c r="V465" i="40" s="1"/>
  <c r="B465" i="40"/>
  <c r="C464" i="40"/>
  <c r="V464" i="40" s="1"/>
  <c r="B464" i="40"/>
  <c r="C463" i="40"/>
  <c r="V463" i="40" s="1"/>
  <c r="B463" i="40"/>
  <c r="C462" i="40"/>
  <c r="V462" i="40" s="1"/>
  <c r="B462" i="40"/>
  <c r="C461" i="40"/>
  <c r="V461" i="40" s="1"/>
  <c r="B461" i="40"/>
  <c r="C460" i="40"/>
  <c r="V460" i="40" s="1"/>
  <c r="B460" i="40"/>
  <c r="C459" i="40"/>
  <c r="V459" i="40" s="1"/>
  <c r="B459" i="40"/>
  <c r="C458" i="40"/>
  <c r="V458" i="40" s="1"/>
  <c r="B458" i="40"/>
  <c r="C457" i="40"/>
  <c r="V457" i="40" s="1"/>
  <c r="B457" i="40"/>
  <c r="C456" i="40"/>
  <c r="V456" i="40" s="1"/>
  <c r="B456" i="40"/>
  <c r="C455" i="40"/>
  <c r="V455" i="40" s="1"/>
  <c r="B455" i="40"/>
  <c r="C454" i="40"/>
  <c r="V454" i="40" s="1"/>
  <c r="B454" i="40"/>
  <c r="C453" i="40"/>
  <c r="V453" i="40" s="1"/>
  <c r="B453" i="40"/>
  <c r="C516" i="40"/>
  <c r="V516" i="40" s="1"/>
  <c r="B516" i="40"/>
  <c r="C515" i="40"/>
  <c r="V515" i="40" s="1"/>
  <c r="B515" i="40"/>
  <c r="C514" i="40"/>
  <c r="V514" i="40" s="1"/>
  <c r="B514" i="40"/>
  <c r="U450" i="40"/>
  <c r="U451" i="40"/>
  <c r="U452" i="40"/>
  <c r="U389" i="40"/>
  <c r="U390" i="40"/>
  <c r="U391" i="40"/>
  <c r="U392" i="40"/>
  <c r="U393" i="40"/>
  <c r="U394" i="40"/>
  <c r="U395" i="40"/>
  <c r="U396" i="40"/>
  <c r="U397" i="40"/>
  <c r="U398" i="40"/>
  <c r="U399" i="40"/>
  <c r="U400" i="40"/>
  <c r="U401" i="40"/>
  <c r="U402" i="40"/>
  <c r="U403" i="40"/>
  <c r="U404" i="40"/>
  <c r="U405" i="40"/>
  <c r="U406" i="40"/>
  <c r="U407" i="40"/>
  <c r="U408" i="40"/>
  <c r="U409" i="40"/>
  <c r="U410" i="40"/>
  <c r="U411" i="40"/>
  <c r="U412" i="40"/>
  <c r="U413" i="40"/>
  <c r="U414" i="40"/>
  <c r="U415" i="40"/>
  <c r="U416" i="40"/>
  <c r="U417" i="40"/>
  <c r="U418" i="40"/>
  <c r="U419" i="40"/>
  <c r="U420" i="40"/>
  <c r="U421" i="40"/>
  <c r="U422" i="40"/>
  <c r="U423" i="40"/>
  <c r="U424" i="40"/>
  <c r="U425" i="40"/>
  <c r="U426" i="40"/>
  <c r="U427" i="40"/>
  <c r="U428" i="40"/>
  <c r="U429" i="40"/>
  <c r="U430" i="40"/>
  <c r="U431" i="40"/>
  <c r="U432" i="40"/>
  <c r="U433" i="40"/>
  <c r="U434" i="40"/>
  <c r="U435" i="40"/>
  <c r="U436" i="40"/>
  <c r="U437" i="40"/>
  <c r="U438" i="40"/>
  <c r="U439" i="40"/>
  <c r="U440" i="40"/>
  <c r="U441" i="40"/>
  <c r="U442" i="40"/>
  <c r="U443" i="40"/>
  <c r="U444" i="40"/>
  <c r="U445" i="40"/>
  <c r="U446" i="40"/>
  <c r="U447" i="40"/>
  <c r="U448" i="40"/>
  <c r="U449" i="40"/>
  <c r="T450" i="40"/>
  <c r="T451" i="40"/>
  <c r="T452" i="40"/>
  <c r="T389" i="40"/>
  <c r="T390" i="40"/>
  <c r="T391" i="40"/>
  <c r="T392" i="40"/>
  <c r="T393" i="40"/>
  <c r="T394" i="40"/>
  <c r="T395" i="40"/>
  <c r="T396" i="40"/>
  <c r="T397" i="40"/>
  <c r="T398" i="40"/>
  <c r="T399" i="40"/>
  <c r="T400" i="40"/>
  <c r="T401" i="40"/>
  <c r="T402" i="40"/>
  <c r="T403" i="40"/>
  <c r="T404" i="40"/>
  <c r="T405" i="40"/>
  <c r="T406" i="40"/>
  <c r="T407" i="40"/>
  <c r="T408" i="40"/>
  <c r="T409" i="40"/>
  <c r="T410" i="40"/>
  <c r="T411" i="40"/>
  <c r="T412" i="40"/>
  <c r="T413" i="40"/>
  <c r="T414" i="40"/>
  <c r="T415" i="40"/>
  <c r="T416" i="40"/>
  <c r="T417" i="40"/>
  <c r="T418" i="40"/>
  <c r="T419" i="40"/>
  <c r="T420" i="40"/>
  <c r="T421" i="40"/>
  <c r="T422" i="40"/>
  <c r="T423" i="40"/>
  <c r="T424" i="40"/>
  <c r="T425" i="40"/>
  <c r="T426" i="40"/>
  <c r="T427" i="40"/>
  <c r="T428" i="40"/>
  <c r="T429" i="40"/>
  <c r="T430" i="40"/>
  <c r="T431" i="40"/>
  <c r="T432" i="40"/>
  <c r="T433" i="40"/>
  <c r="T434" i="40"/>
  <c r="T435" i="40"/>
  <c r="T436" i="40"/>
  <c r="T437" i="40"/>
  <c r="T438" i="40"/>
  <c r="T439" i="40"/>
  <c r="T440" i="40"/>
  <c r="T441" i="40"/>
  <c r="T442" i="40"/>
  <c r="T443" i="40"/>
  <c r="T444" i="40"/>
  <c r="T445" i="40"/>
  <c r="T446" i="40"/>
  <c r="T447" i="40"/>
  <c r="T448" i="40"/>
  <c r="T449" i="40"/>
  <c r="S450" i="40"/>
  <c r="S451" i="40"/>
  <c r="S452" i="40"/>
  <c r="S389" i="40"/>
  <c r="S390" i="40"/>
  <c r="S391" i="40"/>
  <c r="S392" i="40"/>
  <c r="S393" i="40"/>
  <c r="S394" i="40"/>
  <c r="S395" i="40"/>
  <c r="S396" i="40"/>
  <c r="S397" i="40"/>
  <c r="S398" i="40"/>
  <c r="S399" i="40"/>
  <c r="S400" i="40"/>
  <c r="S401" i="40"/>
  <c r="S402" i="40"/>
  <c r="S403" i="40"/>
  <c r="S404" i="40"/>
  <c r="S405" i="40"/>
  <c r="S406" i="40"/>
  <c r="S407" i="40"/>
  <c r="S408" i="40"/>
  <c r="S409" i="40"/>
  <c r="S410" i="40"/>
  <c r="S411" i="40"/>
  <c r="S412" i="40"/>
  <c r="S413" i="40"/>
  <c r="S414" i="40"/>
  <c r="S415" i="40"/>
  <c r="S416" i="40"/>
  <c r="S417" i="40"/>
  <c r="S418" i="40"/>
  <c r="S419" i="40"/>
  <c r="S420" i="40"/>
  <c r="S421" i="40"/>
  <c r="S422" i="40"/>
  <c r="S423" i="40"/>
  <c r="S424" i="40"/>
  <c r="S425" i="40"/>
  <c r="S426" i="40"/>
  <c r="S427" i="40"/>
  <c r="S428" i="40"/>
  <c r="S429" i="40"/>
  <c r="S430" i="40"/>
  <c r="S431" i="40"/>
  <c r="S432" i="40"/>
  <c r="S433" i="40"/>
  <c r="S434" i="40"/>
  <c r="S435" i="40"/>
  <c r="S436" i="40"/>
  <c r="S437" i="40"/>
  <c r="S438" i="40"/>
  <c r="S439" i="40"/>
  <c r="S440" i="40"/>
  <c r="S441" i="40"/>
  <c r="S442" i="40"/>
  <c r="S443" i="40"/>
  <c r="S444" i="40"/>
  <c r="S445" i="40"/>
  <c r="S446" i="40"/>
  <c r="S447" i="40"/>
  <c r="S448" i="40"/>
  <c r="S449" i="40"/>
  <c r="C449" i="40"/>
  <c r="V449" i="40" s="1"/>
  <c r="B449" i="40"/>
  <c r="C448" i="40"/>
  <c r="V448" i="40" s="1"/>
  <c r="B448" i="40"/>
  <c r="C447" i="40"/>
  <c r="V447" i="40" s="1"/>
  <c r="B447" i="40"/>
  <c r="C446" i="40"/>
  <c r="V446" i="40" s="1"/>
  <c r="B446" i="40"/>
  <c r="C445" i="40"/>
  <c r="V445" i="40" s="1"/>
  <c r="B445" i="40"/>
  <c r="C444" i="40"/>
  <c r="V444" i="40" s="1"/>
  <c r="B444" i="40"/>
  <c r="C443" i="40"/>
  <c r="V443" i="40" s="1"/>
  <c r="B443" i="40"/>
  <c r="C442" i="40"/>
  <c r="V442" i="40" s="1"/>
  <c r="B442" i="40"/>
  <c r="C441" i="40"/>
  <c r="V441" i="40" s="1"/>
  <c r="B441" i="40"/>
  <c r="C440" i="40"/>
  <c r="V440" i="40" s="1"/>
  <c r="B440" i="40"/>
  <c r="C439" i="40"/>
  <c r="V439" i="40" s="1"/>
  <c r="B439" i="40"/>
  <c r="C438" i="40"/>
  <c r="V438" i="40" s="1"/>
  <c r="B438" i="40"/>
  <c r="C437" i="40"/>
  <c r="V437" i="40" s="1"/>
  <c r="B437" i="40"/>
  <c r="C436" i="40"/>
  <c r="V436" i="40" s="1"/>
  <c r="B436" i="40"/>
  <c r="C435" i="40"/>
  <c r="V435" i="40" s="1"/>
  <c r="B435" i="40"/>
  <c r="C434" i="40"/>
  <c r="V434" i="40" s="1"/>
  <c r="B434" i="40"/>
  <c r="C433" i="40"/>
  <c r="V433" i="40" s="1"/>
  <c r="B433" i="40"/>
  <c r="C432" i="40"/>
  <c r="V432" i="40" s="1"/>
  <c r="B432" i="40"/>
  <c r="C431" i="40"/>
  <c r="V431" i="40" s="1"/>
  <c r="B431" i="40"/>
  <c r="C430" i="40"/>
  <c r="V430" i="40" s="1"/>
  <c r="B430" i="40"/>
  <c r="C429" i="40"/>
  <c r="V429" i="40" s="1"/>
  <c r="B429" i="40"/>
  <c r="C428" i="40"/>
  <c r="V428" i="40" s="1"/>
  <c r="B428" i="40"/>
  <c r="C427" i="40"/>
  <c r="V427" i="40" s="1"/>
  <c r="B427" i="40"/>
  <c r="C426" i="40"/>
  <c r="V426" i="40" s="1"/>
  <c r="B426" i="40"/>
  <c r="C425" i="40"/>
  <c r="V425" i="40" s="1"/>
  <c r="B425" i="40"/>
  <c r="C424" i="40"/>
  <c r="V424" i="40" s="1"/>
  <c r="B424" i="40"/>
  <c r="C423" i="40"/>
  <c r="V423" i="40" s="1"/>
  <c r="B423" i="40"/>
  <c r="C422" i="40"/>
  <c r="V422" i="40" s="1"/>
  <c r="B422" i="40"/>
  <c r="C421" i="40"/>
  <c r="V421" i="40" s="1"/>
  <c r="B421" i="40"/>
  <c r="C420" i="40"/>
  <c r="V420" i="40" s="1"/>
  <c r="B420" i="40"/>
  <c r="C419" i="40"/>
  <c r="V419" i="40" s="1"/>
  <c r="B419" i="40"/>
  <c r="C418" i="40"/>
  <c r="V418" i="40" s="1"/>
  <c r="B418" i="40"/>
  <c r="C417" i="40"/>
  <c r="V417" i="40" s="1"/>
  <c r="B417" i="40"/>
  <c r="C416" i="40"/>
  <c r="V416" i="40" s="1"/>
  <c r="B416" i="40"/>
  <c r="C415" i="40"/>
  <c r="V415" i="40" s="1"/>
  <c r="B415" i="40"/>
  <c r="C414" i="40"/>
  <c r="V414" i="40" s="1"/>
  <c r="B414" i="40"/>
  <c r="C413" i="40"/>
  <c r="V413" i="40" s="1"/>
  <c r="B413" i="40"/>
  <c r="C412" i="40"/>
  <c r="V412" i="40" s="1"/>
  <c r="B412" i="40"/>
  <c r="C411" i="40"/>
  <c r="V411" i="40" s="1"/>
  <c r="B411" i="40"/>
  <c r="C410" i="40"/>
  <c r="V410" i="40" s="1"/>
  <c r="B410" i="40"/>
  <c r="C409" i="40"/>
  <c r="V409" i="40" s="1"/>
  <c r="B409" i="40"/>
  <c r="C408" i="40"/>
  <c r="V408" i="40" s="1"/>
  <c r="B408" i="40"/>
  <c r="C407" i="40"/>
  <c r="V407" i="40" s="1"/>
  <c r="B407" i="40"/>
  <c r="C406" i="40"/>
  <c r="V406" i="40" s="1"/>
  <c r="B406" i="40"/>
  <c r="C405" i="40"/>
  <c r="V405" i="40" s="1"/>
  <c r="B405" i="40"/>
  <c r="C404" i="40"/>
  <c r="V404" i="40" s="1"/>
  <c r="B404" i="40"/>
  <c r="C403" i="40"/>
  <c r="V403" i="40" s="1"/>
  <c r="B403" i="40"/>
  <c r="C402" i="40"/>
  <c r="V402" i="40" s="1"/>
  <c r="B402" i="40"/>
  <c r="C401" i="40"/>
  <c r="V401" i="40" s="1"/>
  <c r="B401" i="40"/>
  <c r="C400" i="40"/>
  <c r="V400" i="40" s="1"/>
  <c r="B400" i="40"/>
  <c r="C399" i="40"/>
  <c r="V399" i="40" s="1"/>
  <c r="B399" i="40"/>
  <c r="C398" i="40"/>
  <c r="V398" i="40" s="1"/>
  <c r="B398" i="40"/>
  <c r="C397" i="40"/>
  <c r="V397" i="40" s="1"/>
  <c r="B397" i="40"/>
  <c r="C396" i="40"/>
  <c r="V396" i="40" s="1"/>
  <c r="B396" i="40"/>
  <c r="C395" i="40"/>
  <c r="V395" i="40" s="1"/>
  <c r="B395" i="40"/>
  <c r="C394" i="40"/>
  <c r="V394" i="40" s="1"/>
  <c r="B394" i="40"/>
  <c r="C393" i="40"/>
  <c r="V393" i="40" s="1"/>
  <c r="B393" i="40"/>
  <c r="C392" i="40"/>
  <c r="V392" i="40" s="1"/>
  <c r="B392" i="40"/>
  <c r="C391" i="40"/>
  <c r="V391" i="40" s="1"/>
  <c r="B391" i="40"/>
  <c r="C390" i="40"/>
  <c r="V390" i="40" s="1"/>
  <c r="B390" i="40"/>
  <c r="C389" i="40"/>
  <c r="V389" i="40" s="1"/>
  <c r="B389" i="40"/>
  <c r="C452" i="40"/>
  <c r="V452" i="40" s="1"/>
  <c r="B452" i="40"/>
  <c r="C451" i="40"/>
  <c r="V451" i="40" s="1"/>
  <c r="B451" i="40"/>
  <c r="C450" i="40"/>
  <c r="V450" i="40" s="1"/>
  <c r="B450" i="40"/>
  <c r="U386" i="40"/>
  <c r="U387" i="40"/>
  <c r="U388" i="40"/>
  <c r="U325" i="40"/>
  <c r="U326" i="40"/>
  <c r="U327" i="40"/>
  <c r="U328" i="40"/>
  <c r="U329" i="40"/>
  <c r="U330" i="40"/>
  <c r="U331" i="40"/>
  <c r="U332" i="40"/>
  <c r="U333" i="40"/>
  <c r="U334" i="40"/>
  <c r="U335" i="40"/>
  <c r="U336" i="40"/>
  <c r="U337" i="40"/>
  <c r="U338" i="40"/>
  <c r="U339" i="40"/>
  <c r="U340" i="40"/>
  <c r="U341" i="40"/>
  <c r="U342" i="40"/>
  <c r="U343" i="40"/>
  <c r="U344" i="40"/>
  <c r="U345" i="40"/>
  <c r="U346" i="40"/>
  <c r="U347" i="40"/>
  <c r="U348" i="40"/>
  <c r="U349" i="40"/>
  <c r="U350" i="40"/>
  <c r="U351" i="40"/>
  <c r="U352" i="40"/>
  <c r="U353" i="40"/>
  <c r="U354" i="40"/>
  <c r="U355" i="40"/>
  <c r="U356" i="40"/>
  <c r="U357" i="40"/>
  <c r="U358" i="40"/>
  <c r="U359" i="40"/>
  <c r="U360" i="40"/>
  <c r="U361" i="40"/>
  <c r="U362" i="40"/>
  <c r="U363" i="40"/>
  <c r="U364" i="40"/>
  <c r="U365" i="40"/>
  <c r="U366" i="40"/>
  <c r="U367" i="40"/>
  <c r="U368" i="40"/>
  <c r="U369" i="40"/>
  <c r="U370" i="40"/>
  <c r="U371" i="40"/>
  <c r="U372" i="40"/>
  <c r="U373" i="40"/>
  <c r="U374" i="40"/>
  <c r="U375" i="40"/>
  <c r="U376" i="40"/>
  <c r="U377" i="40"/>
  <c r="U378" i="40"/>
  <c r="U379" i="40"/>
  <c r="U380" i="40"/>
  <c r="U381" i="40"/>
  <c r="U382" i="40"/>
  <c r="U383" i="40"/>
  <c r="U384" i="40"/>
  <c r="U385" i="40"/>
  <c r="T386" i="40"/>
  <c r="T387" i="40"/>
  <c r="T388" i="40"/>
  <c r="T325" i="40"/>
  <c r="T326" i="40"/>
  <c r="T327" i="40"/>
  <c r="T328" i="40"/>
  <c r="T329" i="40"/>
  <c r="T330" i="40"/>
  <c r="T331" i="40"/>
  <c r="T332" i="40"/>
  <c r="T333" i="40"/>
  <c r="T334" i="40"/>
  <c r="T335" i="40"/>
  <c r="T336" i="40"/>
  <c r="T337" i="40"/>
  <c r="T338" i="40"/>
  <c r="T339" i="40"/>
  <c r="T340" i="40"/>
  <c r="T341" i="40"/>
  <c r="T342" i="40"/>
  <c r="T343" i="40"/>
  <c r="T344" i="40"/>
  <c r="T345" i="40"/>
  <c r="T346" i="40"/>
  <c r="T347" i="40"/>
  <c r="T348" i="40"/>
  <c r="T349" i="40"/>
  <c r="T350" i="40"/>
  <c r="T351" i="40"/>
  <c r="T352" i="40"/>
  <c r="T353" i="40"/>
  <c r="T354" i="40"/>
  <c r="T355" i="40"/>
  <c r="T356" i="40"/>
  <c r="T357" i="40"/>
  <c r="T358" i="40"/>
  <c r="T359" i="40"/>
  <c r="T360" i="40"/>
  <c r="T361" i="40"/>
  <c r="T362" i="40"/>
  <c r="T363" i="40"/>
  <c r="T364" i="40"/>
  <c r="T365" i="40"/>
  <c r="T366" i="40"/>
  <c r="T367" i="40"/>
  <c r="T368" i="40"/>
  <c r="T369" i="40"/>
  <c r="T370" i="40"/>
  <c r="T371" i="40"/>
  <c r="T372" i="40"/>
  <c r="T373" i="40"/>
  <c r="T374" i="40"/>
  <c r="T375" i="40"/>
  <c r="T376" i="40"/>
  <c r="T377" i="40"/>
  <c r="T378" i="40"/>
  <c r="T379" i="40"/>
  <c r="T380" i="40"/>
  <c r="T381" i="40"/>
  <c r="T382" i="40"/>
  <c r="T383" i="40"/>
  <c r="T384" i="40"/>
  <c r="T385" i="40"/>
  <c r="S386" i="40"/>
  <c r="S387" i="40"/>
  <c r="S388" i="40"/>
  <c r="S325" i="40"/>
  <c r="S326" i="40"/>
  <c r="S327" i="40"/>
  <c r="S328" i="40"/>
  <c r="S329" i="40"/>
  <c r="S330" i="40"/>
  <c r="S331" i="40"/>
  <c r="S332" i="40"/>
  <c r="S333" i="40"/>
  <c r="S334" i="40"/>
  <c r="S335" i="40"/>
  <c r="S336" i="40"/>
  <c r="S337" i="40"/>
  <c r="S338" i="40"/>
  <c r="S339" i="40"/>
  <c r="S340" i="40"/>
  <c r="S341" i="40"/>
  <c r="S342" i="40"/>
  <c r="S343" i="40"/>
  <c r="S344" i="40"/>
  <c r="S345" i="40"/>
  <c r="S346" i="40"/>
  <c r="S347" i="40"/>
  <c r="S348" i="40"/>
  <c r="S349" i="40"/>
  <c r="S350" i="40"/>
  <c r="S351" i="40"/>
  <c r="S352" i="40"/>
  <c r="S353" i="40"/>
  <c r="S354" i="40"/>
  <c r="S355" i="40"/>
  <c r="S356" i="40"/>
  <c r="S357" i="40"/>
  <c r="S358" i="40"/>
  <c r="S359" i="40"/>
  <c r="S360" i="40"/>
  <c r="S361" i="40"/>
  <c r="S362" i="40"/>
  <c r="S363" i="40"/>
  <c r="S364" i="40"/>
  <c r="S365" i="40"/>
  <c r="S366" i="40"/>
  <c r="S367" i="40"/>
  <c r="S368" i="40"/>
  <c r="S369" i="40"/>
  <c r="S370" i="40"/>
  <c r="S371" i="40"/>
  <c r="S372" i="40"/>
  <c r="S373" i="40"/>
  <c r="S374" i="40"/>
  <c r="S375" i="40"/>
  <c r="S376" i="40"/>
  <c r="S377" i="40"/>
  <c r="S378" i="40"/>
  <c r="S379" i="40"/>
  <c r="S380" i="40"/>
  <c r="S381" i="40"/>
  <c r="S382" i="40"/>
  <c r="S383" i="40"/>
  <c r="S384" i="40"/>
  <c r="S385" i="40"/>
  <c r="C385" i="40"/>
  <c r="V385" i="40" s="1"/>
  <c r="B385" i="40"/>
  <c r="C384" i="40"/>
  <c r="V384" i="40" s="1"/>
  <c r="B384" i="40"/>
  <c r="C383" i="40"/>
  <c r="V383" i="40" s="1"/>
  <c r="B383" i="40"/>
  <c r="C382" i="40"/>
  <c r="V382" i="40" s="1"/>
  <c r="B382" i="40"/>
  <c r="C381" i="40"/>
  <c r="V381" i="40" s="1"/>
  <c r="B381" i="40"/>
  <c r="C380" i="40"/>
  <c r="V380" i="40" s="1"/>
  <c r="B380" i="40"/>
  <c r="C379" i="40"/>
  <c r="V379" i="40" s="1"/>
  <c r="B379" i="40"/>
  <c r="C378" i="40"/>
  <c r="V378" i="40" s="1"/>
  <c r="B378" i="40"/>
  <c r="C377" i="40"/>
  <c r="V377" i="40" s="1"/>
  <c r="B377" i="40"/>
  <c r="C376" i="40"/>
  <c r="V376" i="40" s="1"/>
  <c r="B376" i="40"/>
  <c r="C375" i="40"/>
  <c r="V375" i="40" s="1"/>
  <c r="B375" i="40"/>
  <c r="C374" i="40"/>
  <c r="V374" i="40" s="1"/>
  <c r="B374" i="40"/>
  <c r="C373" i="40"/>
  <c r="V373" i="40" s="1"/>
  <c r="B373" i="40"/>
  <c r="C372" i="40"/>
  <c r="V372" i="40" s="1"/>
  <c r="B372" i="40"/>
  <c r="C371" i="40"/>
  <c r="V371" i="40" s="1"/>
  <c r="B371" i="40"/>
  <c r="C370" i="40"/>
  <c r="V370" i="40" s="1"/>
  <c r="B370" i="40"/>
  <c r="C369" i="40"/>
  <c r="V369" i="40" s="1"/>
  <c r="B369" i="40"/>
  <c r="C368" i="40"/>
  <c r="V368" i="40" s="1"/>
  <c r="B368" i="40"/>
  <c r="C367" i="40"/>
  <c r="V367" i="40" s="1"/>
  <c r="B367" i="40"/>
  <c r="C366" i="40"/>
  <c r="V366" i="40" s="1"/>
  <c r="B366" i="40"/>
  <c r="C365" i="40"/>
  <c r="V365" i="40" s="1"/>
  <c r="B365" i="40"/>
  <c r="C364" i="40"/>
  <c r="V364" i="40" s="1"/>
  <c r="B364" i="40"/>
  <c r="C363" i="40"/>
  <c r="V363" i="40" s="1"/>
  <c r="B363" i="40"/>
  <c r="C362" i="40"/>
  <c r="V362" i="40" s="1"/>
  <c r="B362" i="40"/>
  <c r="C361" i="40"/>
  <c r="V361" i="40" s="1"/>
  <c r="B361" i="40"/>
  <c r="C360" i="40"/>
  <c r="V360" i="40" s="1"/>
  <c r="B360" i="40"/>
  <c r="C359" i="40"/>
  <c r="V359" i="40" s="1"/>
  <c r="B359" i="40"/>
  <c r="C358" i="40"/>
  <c r="V358" i="40" s="1"/>
  <c r="B358" i="40"/>
  <c r="C357" i="40"/>
  <c r="V357" i="40" s="1"/>
  <c r="B357" i="40"/>
  <c r="C356" i="40"/>
  <c r="V356" i="40" s="1"/>
  <c r="B356" i="40"/>
  <c r="C355" i="40"/>
  <c r="V355" i="40" s="1"/>
  <c r="B355" i="40"/>
  <c r="C354" i="40"/>
  <c r="V354" i="40" s="1"/>
  <c r="B354" i="40"/>
  <c r="C353" i="40"/>
  <c r="V353" i="40" s="1"/>
  <c r="B353" i="40"/>
  <c r="C352" i="40"/>
  <c r="V352" i="40" s="1"/>
  <c r="B352" i="40"/>
  <c r="C351" i="40"/>
  <c r="V351" i="40" s="1"/>
  <c r="B351" i="40"/>
  <c r="C350" i="40"/>
  <c r="V350" i="40" s="1"/>
  <c r="B350" i="40"/>
  <c r="C349" i="40"/>
  <c r="V349" i="40" s="1"/>
  <c r="B349" i="40"/>
  <c r="C348" i="40"/>
  <c r="V348" i="40" s="1"/>
  <c r="B348" i="40"/>
  <c r="C347" i="40"/>
  <c r="V347" i="40" s="1"/>
  <c r="B347" i="40"/>
  <c r="C346" i="40"/>
  <c r="V346" i="40" s="1"/>
  <c r="B346" i="40"/>
  <c r="C345" i="40"/>
  <c r="V345" i="40" s="1"/>
  <c r="B345" i="40"/>
  <c r="C344" i="40"/>
  <c r="V344" i="40" s="1"/>
  <c r="B344" i="40"/>
  <c r="C343" i="40"/>
  <c r="V343" i="40" s="1"/>
  <c r="B343" i="40"/>
  <c r="C342" i="40"/>
  <c r="V342" i="40" s="1"/>
  <c r="B342" i="40"/>
  <c r="C341" i="40"/>
  <c r="V341" i="40" s="1"/>
  <c r="B341" i="40"/>
  <c r="C340" i="40"/>
  <c r="V340" i="40" s="1"/>
  <c r="B340" i="40"/>
  <c r="C339" i="40"/>
  <c r="V339" i="40" s="1"/>
  <c r="B339" i="40"/>
  <c r="C338" i="40"/>
  <c r="V338" i="40" s="1"/>
  <c r="B338" i="40"/>
  <c r="C337" i="40"/>
  <c r="V337" i="40" s="1"/>
  <c r="B337" i="40"/>
  <c r="C336" i="40"/>
  <c r="V336" i="40" s="1"/>
  <c r="B336" i="40"/>
  <c r="C335" i="40"/>
  <c r="V335" i="40" s="1"/>
  <c r="B335" i="40"/>
  <c r="C334" i="40"/>
  <c r="V334" i="40" s="1"/>
  <c r="B334" i="40"/>
  <c r="C333" i="40"/>
  <c r="V333" i="40" s="1"/>
  <c r="B333" i="40"/>
  <c r="C332" i="40"/>
  <c r="V332" i="40" s="1"/>
  <c r="B332" i="40"/>
  <c r="C331" i="40"/>
  <c r="V331" i="40" s="1"/>
  <c r="B331" i="40"/>
  <c r="C330" i="40"/>
  <c r="V330" i="40" s="1"/>
  <c r="B330" i="40"/>
  <c r="C329" i="40"/>
  <c r="V329" i="40" s="1"/>
  <c r="B329" i="40"/>
  <c r="C328" i="40"/>
  <c r="V328" i="40" s="1"/>
  <c r="B328" i="40"/>
  <c r="C327" i="40"/>
  <c r="V327" i="40" s="1"/>
  <c r="B327" i="40"/>
  <c r="C326" i="40"/>
  <c r="V326" i="40" s="1"/>
  <c r="B326" i="40"/>
  <c r="C325" i="40"/>
  <c r="V325" i="40" s="1"/>
  <c r="B325" i="40"/>
  <c r="C388" i="40"/>
  <c r="V388" i="40" s="1"/>
  <c r="B388" i="40"/>
  <c r="C387" i="40"/>
  <c r="V387" i="40" s="1"/>
  <c r="B387" i="40"/>
  <c r="C386" i="40"/>
  <c r="V386" i="40" s="1"/>
  <c r="B386" i="40"/>
  <c r="U322" i="40"/>
  <c r="U323" i="40"/>
  <c r="U324" i="40"/>
  <c r="U261" i="40"/>
  <c r="U262" i="40"/>
  <c r="U263" i="40"/>
  <c r="U264" i="40"/>
  <c r="U265" i="40"/>
  <c r="U266" i="40"/>
  <c r="U267" i="40"/>
  <c r="U268" i="40"/>
  <c r="U269" i="40"/>
  <c r="U270" i="40"/>
  <c r="U271" i="40"/>
  <c r="U272" i="40"/>
  <c r="U273" i="40"/>
  <c r="U274" i="40"/>
  <c r="U275" i="40"/>
  <c r="U276" i="40"/>
  <c r="U277" i="40"/>
  <c r="U278" i="40"/>
  <c r="U279" i="40"/>
  <c r="U280" i="40"/>
  <c r="U281" i="40"/>
  <c r="U282" i="40"/>
  <c r="U283" i="40"/>
  <c r="U284" i="40"/>
  <c r="U285" i="40"/>
  <c r="U286" i="40"/>
  <c r="U287" i="40"/>
  <c r="U288" i="40"/>
  <c r="U289" i="40"/>
  <c r="U290" i="40"/>
  <c r="U291" i="40"/>
  <c r="U292" i="40"/>
  <c r="U293" i="40"/>
  <c r="U294" i="40"/>
  <c r="U295" i="40"/>
  <c r="U296" i="40"/>
  <c r="U297" i="40"/>
  <c r="U298" i="40"/>
  <c r="U299" i="40"/>
  <c r="U300" i="40"/>
  <c r="U301" i="40"/>
  <c r="U302" i="40"/>
  <c r="U303" i="40"/>
  <c r="U304" i="40"/>
  <c r="U305" i="40"/>
  <c r="U306" i="40"/>
  <c r="U307" i="40"/>
  <c r="U308" i="40"/>
  <c r="U309" i="40"/>
  <c r="U310" i="40"/>
  <c r="U311" i="40"/>
  <c r="U312" i="40"/>
  <c r="U313" i="40"/>
  <c r="U314" i="40"/>
  <c r="U315" i="40"/>
  <c r="U316" i="40"/>
  <c r="U317" i="40"/>
  <c r="U318" i="40"/>
  <c r="U319" i="40"/>
  <c r="U320" i="40"/>
  <c r="U321" i="40"/>
  <c r="T322" i="40"/>
  <c r="T323" i="40"/>
  <c r="T324" i="40"/>
  <c r="T261" i="40"/>
  <c r="T262" i="40"/>
  <c r="T263" i="40"/>
  <c r="T264" i="40"/>
  <c r="T265" i="40"/>
  <c r="T266" i="40"/>
  <c r="T267" i="40"/>
  <c r="T268" i="40"/>
  <c r="T269" i="40"/>
  <c r="T270" i="40"/>
  <c r="T271" i="40"/>
  <c r="T272" i="40"/>
  <c r="T273" i="40"/>
  <c r="T274" i="40"/>
  <c r="T275" i="40"/>
  <c r="T276" i="40"/>
  <c r="T277" i="40"/>
  <c r="T278" i="40"/>
  <c r="T279" i="40"/>
  <c r="T280" i="40"/>
  <c r="T281" i="40"/>
  <c r="T282" i="40"/>
  <c r="T283" i="40"/>
  <c r="T284" i="40"/>
  <c r="T285" i="40"/>
  <c r="T286" i="40"/>
  <c r="T287" i="40"/>
  <c r="T288" i="40"/>
  <c r="T289" i="40"/>
  <c r="T290" i="40"/>
  <c r="T291" i="40"/>
  <c r="T292" i="40"/>
  <c r="T293" i="40"/>
  <c r="T294" i="40"/>
  <c r="T295" i="40"/>
  <c r="T296" i="40"/>
  <c r="T297" i="40"/>
  <c r="T298" i="40"/>
  <c r="T299" i="40"/>
  <c r="T300" i="40"/>
  <c r="T301" i="40"/>
  <c r="T302" i="40"/>
  <c r="T303" i="40"/>
  <c r="T304" i="40"/>
  <c r="T305" i="40"/>
  <c r="T306" i="40"/>
  <c r="T307" i="40"/>
  <c r="T308" i="40"/>
  <c r="T309" i="40"/>
  <c r="T310" i="40"/>
  <c r="T311" i="40"/>
  <c r="T312" i="40"/>
  <c r="T313" i="40"/>
  <c r="T314" i="40"/>
  <c r="T315" i="40"/>
  <c r="T316" i="40"/>
  <c r="T317" i="40"/>
  <c r="T318" i="40"/>
  <c r="T319" i="40"/>
  <c r="T320" i="40"/>
  <c r="T321" i="40"/>
  <c r="S322" i="40"/>
  <c r="S323" i="40"/>
  <c r="S324" i="40"/>
  <c r="S261" i="40"/>
  <c r="S262" i="40"/>
  <c r="S263" i="40"/>
  <c r="S264" i="40"/>
  <c r="S265" i="40"/>
  <c r="S266" i="40"/>
  <c r="S267" i="40"/>
  <c r="S268" i="40"/>
  <c r="S269" i="40"/>
  <c r="S270" i="40"/>
  <c r="S271" i="40"/>
  <c r="S272" i="40"/>
  <c r="S273" i="40"/>
  <c r="S274" i="40"/>
  <c r="S275" i="40"/>
  <c r="S276" i="40"/>
  <c r="S277" i="40"/>
  <c r="S278" i="40"/>
  <c r="S279" i="40"/>
  <c r="S280" i="40"/>
  <c r="S281" i="40"/>
  <c r="S282" i="40"/>
  <c r="S283" i="40"/>
  <c r="S284" i="40"/>
  <c r="S285" i="40"/>
  <c r="S286" i="40"/>
  <c r="S287" i="40"/>
  <c r="S288" i="40"/>
  <c r="S289" i="40"/>
  <c r="S290" i="40"/>
  <c r="S291" i="40"/>
  <c r="S292" i="40"/>
  <c r="S293" i="40"/>
  <c r="S294" i="40"/>
  <c r="S295" i="40"/>
  <c r="S296" i="40"/>
  <c r="S297" i="40"/>
  <c r="S298" i="40"/>
  <c r="S299" i="40"/>
  <c r="S300" i="40"/>
  <c r="S301" i="40"/>
  <c r="S302" i="40"/>
  <c r="S303" i="40"/>
  <c r="S304" i="40"/>
  <c r="S305" i="40"/>
  <c r="S306" i="40"/>
  <c r="S307" i="40"/>
  <c r="S308" i="40"/>
  <c r="S309" i="40"/>
  <c r="S310" i="40"/>
  <c r="S311" i="40"/>
  <c r="S312" i="40"/>
  <c r="S313" i="40"/>
  <c r="S314" i="40"/>
  <c r="S315" i="40"/>
  <c r="S316" i="40"/>
  <c r="S317" i="40"/>
  <c r="S318" i="40"/>
  <c r="S319" i="40"/>
  <c r="S320" i="40"/>
  <c r="S321" i="40"/>
  <c r="C321" i="40"/>
  <c r="V321" i="40" s="1"/>
  <c r="B321" i="40"/>
  <c r="C320" i="40"/>
  <c r="V320" i="40" s="1"/>
  <c r="B320" i="40"/>
  <c r="C319" i="40"/>
  <c r="V319" i="40" s="1"/>
  <c r="B319" i="40"/>
  <c r="C318" i="40"/>
  <c r="V318" i="40" s="1"/>
  <c r="B318" i="40"/>
  <c r="C317" i="40"/>
  <c r="V317" i="40" s="1"/>
  <c r="B317" i="40"/>
  <c r="C316" i="40"/>
  <c r="V316" i="40" s="1"/>
  <c r="B316" i="40"/>
  <c r="C315" i="40"/>
  <c r="V315" i="40" s="1"/>
  <c r="B315" i="40"/>
  <c r="C314" i="40"/>
  <c r="V314" i="40" s="1"/>
  <c r="B314" i="40"/>
  <c r="C313" i="40"/>
  <c r="V313" i="40" s="1"/>
  <c r="B313" i="40"/>
  <c r="C312" i="40"/>
  <c r="V312" i="40" s="1"/>
  <c r="B312" i="40"/>
  <c r="C311" i="40"/>
  <c r="V311" i="40" s="1"/>
  <c r="B311" i="40"/>
  <c r="C310" i="40"/>
  <c r="V310" i="40" s="1"/>
  <c r="B310" i="40"/>
  <c r="C309" i="40"/>
  <c r="V309" i="40" s="1"/>
  <c r="B309" i="40"/>
  <c r="C308" i="40"/>
  <c r="V308" i="40" s="1"/>
  <c r="B308" i="40"/>
  <c r="C307" i="40"/>
  <c r="V307" i="40" s="1"/>
  <c r="B307" i="40"/>
  <c r="C306" i="40"/>
  <c r="V306" i="40" s="1"/>
  <c r="B306" i="40"/>
  <c r="C305" i="40"/>
  <c r="V305" i="40" s="1"/>
  <c r="B305" i="40"/>
  <c r="C304" i="40"/>
  <c r="V304" i="40" s="1"/>
  <c r="B304" i="40"/>
  <c r="C303" i="40"/>
  <c r="V303" i="40" s="1"/>
  <c r="B303" i="40"/>
  <c r="C302" i="40"/>
  <c r="V302" i="40" s="1"/>
  <c r="B302" i="40"/>
  <c r="C301" i="40"/>
  <c r="V301" i="40" s="1"/>
  <c r="B301" i="40"/>
  <c r="C300" i="40"/>
  <c r="V300" i="40" s="1"/>
  <c r="B300" i="40"/>
  <c r="C299" i="40"/>
  <c r="V299" i="40" s="1"/>
  <c r="B299" i="40"/>
  <c r="C298" i="40"/>
  <c r="V298" i="40" s="1"/>
  <c r="B298" i="40"/>
  <c r="C297" i="40"/>
  <c r="V297" i="40" s="1"/>
  <c r="B297" i="40"/>
  <c r="C296" i="40"/>
  <c r="V296" i="40" s="1"/>
  <c r="B296" i="40"/>
  <c r="C295" i="40"/>
  <c r="V295" i="40" s="1"/>
  <c r="B295" i="40"/>
  <c r="C294" i="40"/>
  <c r="V294" i="40" s="1"/>
  <c r="B294" i="40"/>
  <c r="C293" i="40"/>
  <c r="V293" i="40" s="1"/>
  <c r="B293" i="40"/>
  <c r="C292" i="40"/>
  <c r="V292" i="40" s="1"/>
  <c r="B292" i="40"/>
  <c r="C291" i="40"/>
  <c r="V291" i="40" s="1"/>
  <c r="B291" i="40"/>
  <c r="C290" i="40"/>
  <c r="V290" i="40" s="1"/>
  <c r="B290" i="40"/>
  <c r="C289" i="40"/>
  <c r="V289" i="40" s="1"/>
  <c r="B289" i="40"/>
  <c r="C288" i="40"/>
  <c r="V288" i="40" s="1"/>
  <c r="B288" i="40"/>
  <c r="C287" i="40"/>
  <c r="V287" i="40" s="1"/>
  <c r="B287" i="40"/>
  <c r="C286" i="40"/>
  <c r="V286" i="40" s="1"/>
  <c r="B286" i="40"/>
  <c r="C285" i="40"/>
  <c r="V285" i="40" s="1"/>
  <c r="B285" i="40"/>
  <c r="C284" i="40"/>
  <c r="V284" i="40" s="1"/>
  <c r="B284" i="40"/>
  <c r="C283" i="40"/>
  <c r="V283" i="40" s="1"/>
  <c r="B283" i="40"/>
  <c r="C282" i="40"/>
  <c r="V282" i="40" s="1"/>
  <c r="B282" i="40"/>
  <c r="C281" i="40"/>
  <c r="V281" i="40" s="1"/>
  <c r="B281" i="40"/>
  <c r="C280" i="40"/>
  <c r="V280" i="40" s="1"/>
  <c r="B280" i="40"/>
  <c r="C279" i="40"/>
  <c r="V279" i="40" s="1"/>
  <c r="B279" i="40"/>
  <c r="C278" i="40"/>
  <c r="V278" i="40" s="1"/>
  <c r="B278" i="40"/>
  <c r="C277" i="40"/>
  <c r="V277" i="40" s="1"/>
  <c r="B277" i="40"/>
  <c r="C276" i="40"/>
  <c r="V276" i="40" s="1"/>
  <c r="B276" i="40"/>
  <c r="C275" i="40"/>
  <c r="V275" i="40" s="1"/>
  <c r="B275" i="40"/>
  <c r="C274" i="40"/>
  <c r="V274" i="40" s="1"/>
  <c r="B274" i="40"/>
  <c r="C273" i="40"/>
  <c r="V273" i="40" s="1"/>
  <c r="B273" i="40"/>
  <c r="C272" i="40"/>
  <c r="V272" i="40" s="1"/>
  <c r="B272" i="40"/>
  <c r="C271" i="40"/>
  <c r="V271" i="40" s="1"/>
  <c r="B271" i="40"/>
  <c r="C270" i="40"/>
  <c r="V270" i="40" s="1"/>
  <c r="B270" i="40"/>
  <c r="C269" i="40"/>
  <c r="V269" i="40" s="1"/>
  <c r="B269" i="40"/>
  <c r="C268" i="40"/>
  <c r="V268" i="40" s="1"/>
  <c r="B268" i="40"/>
  <c r="C267" i="40"/>
  <c r="V267" i="40" s="1"/>
  <c r="B267" i="40"/>
  <c r="C266" i="40"/>
  <c r="V266" i="40" s="1"/>
  <c r="B266" i="40"/>
  <c r="C265" i="40"/>
  <c r="V265" i="40" s="1"/>
  <c r="B265" i="40"/>
  <c r="C264" i="40"/>
  <c r="V264" i="40" s="1"/>
  <c r="B264" i="40"/>
  <c r="C263" i="40"/>
  <c r="V263" i="40" s="1"/>
  <c r="B263" i="40"/>
  <c r="C262" i="40"/>
  <c r="V262" i="40" s="1"/>
  <c r="B262" i="40"/>
  <c r="C261" i="40"/>
  <c r="V261" i="40" s="1"/>
  <c r="B261" i="40"/>
  <c r="C324" i="40"/>
  <c r="V324" i="40" s="1"/>
  <c r="B324" i="40"/>
  <c r="C323" i="40"/>
  <c r="V323" i="40" s="1"/>
  <c r="B323" i="40"/>
  <c r="C322" i="40"/>
  <c r="V322" i="40" s="1"/>
  <c r="B322" i="40"/>
  <c r="S200" i="40"/>
  <c r="T200" i="40"/>
  <c r="U200" i="40"/>
  <c r="S201" i="40"/>
  <c r="T201" i="40"/>
  <c r="U201" i="40"/>
  <c r="S202" i="40"/>
  <c r="T202" i="40"/>
  <c r="U202" i="40"/>
  <c r="S203" i="40"/>
  <c r="T203" i="40"/>
  <c r="U203" i="40"/>
  <c r="S204" i="40"/>
  <c r="T204" i="40"/>
  <c r="U204" i="40"/>
  <c r="S205" i="40"/>
  <c r="T205" i="40"/>
  <c r="U205" i="40"/>
  <c r="S206" i="40"/>
  <c r="T206" i="40"/>
  <c r="U206" i="40"/>
  <c r="S207" i="40"/>
  <c r="T207" i="40"/>
  <c r="U207" i="40"/>
  <c r="S208" i="40"/>
  <c r="T208" i="40"/>
  <c r="U208" i="40"/>
  <c r="S209" i="40"/>
  <c r="T209" i="40"/>
  <c r="U209" i="40"/>
  <c r="S210" i="40"/>
  <c r="T210" i="40"/>
  <c r="U210" i="40"/>
  <c r="S211" i="40"/>
  <c r="T211" i="40"/>
  <c r="U211" i="40"/>
  <c r="S212" i="40"/>
  <c r="T212" i="40"/>
  <c r="U212" i="40"/>
  <c r="S213" i="40"/>
  <c r="T213" i="40"/>
  <c r="U213" i="40"/>
  <c r="S214" i="40"/>
  <c r="T214" i="40"/>
  <c r="U214" i="40"/>
  <c r="S215" i="40"/>
  <c r="T215" i="40"/>
  <c r="U215" i="40"/>
  <c r="S216" i="40"/>
  <c r="T216" i="40"/>
  <c r="U216" i="40"/>
  <c r="S217" i="40"/>
  <c r="T217" i="40"/>
  <c r="U217" i="40"/>
  <c r="S218" i="40"/>
  <c r="T218" i="40"/>
  <c r="U218" i="40"/>
  <c r="S219" i="40"/>
  <c r="T219" i="40"/>
  <c r="U219" i="40"/>
  <c r="S220" i="40"/>
  <c r="T220" i="40"/>
  <c r="U220" i="40"/>
  <c r="S221" i="40"/>
  <c r="T221" i="40"/>
  <c r="U221" i="40"/>
  <c r="S222" i="40"/>
  <c r="T222" i="40"/>
  <c r="U222" i="40"/>
  <c r="S223" i="40"/>
  <c r="T223" i="40"/>
  <c r="U223" i="40"/>
  <c r="S224" i="40"/>
  <c r="T224" i="40"/>
  <c r="U224" i="40"/>
  <c r="S225" i="40"/>
  <c r="T225" i="40"/>
  <c r="U225" i="40"/>
  <c r="S226" i="40"/>
  <c r="T226" i="40"/>
  <c r="U226" i="40"/>
  <c r="S227" i="40"/>
  <c r="T227" i="40"/>
  <c r="U227" i="40"/>
  <c r="S228" i="40"/>
  <c r="T228" i="40"/>
  <c r="U228" i="40"/>
  <c r="S229" i="40"/>
  <c r="T229" i="40"/>
  <c r="U229" i="40"/>
  <c r="S230" i="40"/>
  <c r="T230" i="40"/>
  <c r="U230" i="40"/>
  <c r="S231" i="40"/>
  <c r="T231" i="40"/>
  <c r="U231" i="40"/>
  <c r="S232" i="40"/>
  <c r="T232" i="40"/>
  <c r="U232" i="40"/>
  <c r="S233" i="40"/>
  <c r="T233" i="40"/>
  <c r="U233" i="40"/>
  <c r="S234" i="40"/>
  <c r="T234" i="40"/>
  <c r="U234" i="40"/>
  <c r="S235" i="40"/>
  <c r="T235" i="40"/>
  <c r="U235" i="40"/>
  <c r="S236" i="40"/>
  <c r="T236" i="40"/>
  <c r="U236" i="40"/>
  <c r="S237" i="40"/>
  <c r="T237" i="40"/>
  <c r="U237" i="40"/>
  <c r="S238" i="40"/>
  <c r="T238" i="40"/>
  <c r="U238" i="40"/>
  <c r="S239" i="40"/>
  <c r="T239" i="40"/>
  <c r="U239" i="40"/>
  <c r="S240" i="40"/>
  <c r="T240" i="40"/>
  <c r="U240" i="40"/>
  <c r="S241" i="40"/>
  <c r="T241" i="40"/>
  <c r="U241" i="40"/>
  <c r="S242" i="40"/>
  <c r="T242" i="40"/>
  <c r="U242" i="40"/>
  <c r="S243" i="40"/>
  <c r="T243" i="40"/>
  <c r="U243" i="40"/>
  <c r="S244" i="40"/>
  <c r="T244" i="40"/>
  <c r="U244" i="40"/>
  <c r="S245" i="40"/>
  <c r="T245" i="40"/>
  <c r="U245" i="40"/>
  <c r="S246" i="40"/>
  <c r="T246" i="40"/>
  <c r="U246" i="40"/>
  <c r="S247" i="40"/>
  <c r="T247" i="40"/>
  <c r="U247" i="40"/>
  <c r="S248" i="40"/>
  <c r="T248" i="40"/>
  <c r="U248" i="40"/>
  <c r="S249" i="40"/>
  <c r="T249" i="40"/>
  <c r="U249" i="40"/>
  <c r="S250" i="40"/>
  <c r="T250" i="40"/>
  <c r="U250" i="40"/>
  <c r="S251" i="40"/>
  <c r="T251" i="40"/>
  <c r="U251" i="40"/>
  <c r="S252" i="40"/>
  <c r="T252" i="40"/>
  <c r="U252" i="40"/>
  <c r="S253" i="40"/>
  <c r="T253" i="40"/>
  <c r="U253" i="40"/>
  <c r="S254" i="40"/>
  <c r="T254" i="40"/>
  <c r="U254" i="40"/>
  <c r="S255" i="40"/>
  <c r="T255" i="40"/>
  <c r="U255" i="40"/>
  <c r="S256" i="40"/>
  <c r="T256" i="40"/>
  <c r="U256" i="40"/>
  <c r="S257" i="40"/>
  <c r="T257" i="40"/>
  <c r="U257" i="40"/>
  <c r="S258" i="40"/>
  <c r="T258" i="40"/>
  <c r="U258" i="40"/>
  <c r="S259" i="40"/>
  <c r="T259" i="40"/>
  <c r="U259" i="40"/>
  <c r="S260" i="40"/>
  <c r="T260" i="40"/>
  <c r="U260" i="40"/>
  <c r="S197" i="40"/>
  <c r="T197" i="40"/>
  <c r="U197" i="40"/>
  <c r="S198" i="40"/>
  <c r="T198" i="40"/>
  <c r="U198" i="40"/>
  <c r="S199" i="40"/>
  <c r="T199" i="40"/>
  <c r="U199" i="40"/>
  <c r="C257" i="40"/>
  <c r="V257" i="40" s="1"/>
  <c r="B257" i="40"/>
  <c r="C256" i="40"/>
  <c r="V256" i="40" s="1"/>
  <c r="B256" i="40"/>
  <c r="C255" i="40"/>
  <c r="V255" i="40" s="1"/>
  <c r="B255" i="40"/>
  <c r="C254" i="40"/>
  <c r="V254" i="40" s="1"/>
  <c r="B254" i="40"/>
  <c r="C253" i="40"/>
  <c r="V253" i="40" s="1"/>
  <c r="B253" i="40"/>
  <c r="C252" i="40"/>
  <c r="V252" i="40" s="1"/>
  <c r="B252" i="40"/>
  <c r="C251" i="40"/>
  <c r="V251" i="40" s="1"/>
  <c r="B251" i="40"/>
  <c r="C250" i="40"/>
  <c r="V250" i="40" s="1"/>
  <c r="B250" i="40"/>
  <c r="C249" i="40"/>
  <c r="V249" i="40" s="1"/>
  <c r="B249" i="40"/>
  <c r="C248" i="40"/>
  <c r="V248" i="40" s="1"/>
  <c r="B248" i="40"/>
  <c r="C247" i="40"/>
  <c r="V247" i="40" s="1"/>
  <c r="B247" i="40"/>
  <c r="C246" i="40"/>
  <c r="V246" i="40" s="1"/>
  <c r="B246" i="40"/>
  <c r="C245" i="40"/>
  <c r="V245" i="40" s="1"/>
  <c r="B245" i="40"/>
  <c r="C244" i="40"/>
  <c r="V244" i="40" s="1"/>
  <c r="B244" i="40"/>
  <c r="C243" i="40"/>
  <c r="V243" i="40" s="1"/>
  <c r="B243" i="40"/>
  <c r="C242" i="40"/>
  <c r="V242" i="40" s="1"/>
  <c r="B242" i="40"/>
  <c r="C241" i="40"/>
  <c r="V241" i="40" s="1"/>
  <c r="B241" i="40"/>
  <c r="C240" i="40"/>
  <c r="V240" i="40" s="1"/>
  <c r="B240" i="40"/>
  <c r="C239" i="40"/>
  <c r="V239" i="40" s="1"/>
  <c r="B239" i="40"/>
  <c r="C238" i="40"/>
  <c r="V238" i="40" s="1"/>
  <c r="B238" i="40"/>
  <c r="C237" i="40"/>
  <c r="V237" i="40" s="1"/>
  <c r="B237" i="40"/>
  <c r="C236" i="40"/>
  <c r="V236" i="40" s="1"/>
  <c r="B236" i="40"/>
  <c r="C235" i="40"/>
  <c r="V235" i="40" s="1"/>
  <c r="B235" i="40"/>
  <c r="C234" i="40"/>
  <c r="V234" i="40" s="1"/>
  <c r="B234" i="40"/>
  <c r="C233" i="40"/>
  <c r="V233" i="40" s="1"/>
  <c r="B233" i="40"/>
  <c r="C232" i="40"/>
  <c r="V232" i="40" s="1"/>
  <c r="B232" i="40"/>
  <c r="C231" i="40"/>
  <c r="V231" i="40" s="1"/>
  <c r="B231" i="40"/>
  <c r="C230" i="40"/>
  <c r="V230" i="40" s="1"/>
  <c r="B230" i="40"/>
  <c r="C229" i="40"/>
  <c r="V229" i="40" s="1"/>
  <c r="B229" i="40"/>
  <c r="C228" i="40"/>
  <c r="V228" i="40" s="1"/>
  <c r="B228" i="40"/>
  <c r="C227" i="40"/>
  <c r="V227" i="40" s="1"/>
  <c r="B227" i="40"/>
  <c r="C226" i="40"/>
  <c r="V226" i="40" s="1"/>
  <c r="B226" i="40"/>
  <c r="C225" i="40"/>
  <c r="V225" i="40" s="1"/>
  <c r="B225" i="40"/>
  <c r="C224" i="40"/>
  <c r="V224" i="40" s="1"/>
  <c r="B224" i="40"/>
  <c r="C223" i="40"/>
  <c r="V223" i="40" s="1"/>
  <c r="B223" i="40"/>
  <c r="C222" i="40"/>
  <c r="V222" i="40" s="1"/>
  <c r="B222" i="40"/>
  <c r="C221" i="40"/>
  <c r="V221" i="40" s="1"/>
  <c r="B221" i="40"/>
  <c r="C220" i="40"/>
  <c r="V220" i="40" s="1"/>
  <c r="B220" i="40"/>
  <c r="C219" i="40"/>
  <c r="V219" i="40" s="1"/>
  <c r="B219" i="40"/>
  <c r="C218" i="40"/>
  <c r="V218" i="40" s="1"/>
  <c r="B218" i="40"/>
  <c r="C217" i="40"/>
  <c r="V217" i="40" s="1"/>
  <c r="B217" i="40"/>
  <c r="C216" i="40"/>
  <c r="V216" i="40" s="1"/>
  <c r="B216" i="40"/>
  <c r="C215" i="40"/>
  <c r="V215" i="40" s="1"/>
  <c r="B215" i="40"/>
  <c r="C214" i="40"/>
  <c r="V214" i="40" s="1"/>
  <c r="B214" i="40"/>
  <c r="C213" i="40"/>
  <c r="V213" i="40" s="1"/>
  <c r="B213" i="40"/>
  <c r="C212" i="40"/>
  <c r="V212" i="40" s="1"/>
  <c r="B212" i="40"/>
  <c r="C211" i="40"/>
  <c r="V211" i="40" s="1"/>
  <c r="B211" i="40"/>
  <c r="C210" i="40"/>
  <c r="V210" i="40" s="1"/>
  <c r="B210" i="40"/>
  <c r="C209" i="40"/>
  <c r="V209" i="40" s="1"/>
  <c r="B209" i="40"/>
  <c r="C208" i="40"/>
  <c r="V208" i="40" s="1"/>
  <c r="B208" i="40"/>
  <c r="C207" i="40"/>
  <c r="V207" i="40" s="1"/>
  <c r="B207" i="40"/>
  <c r="C206" i="40"/>
  <c r="V206" i="40" s="1"/>
  <c r="B206" i="40"/>
  <c r="C205" i="40"/>
  <c r="V205" i="40" s="1"/>
  <c r="B205" i="40"/>
  <c r="C204" i="40"/>
  <c r="V204" i="40" s="1"/>
  <c r="B204" i="40"/>
  <c r="C203" i="40"/>
  <c r="V203" i="40" s="1"/>
  <c r="B203" i="40"/>
  <c r="C202" i="40"/>
  <c r="V202" i="40" s="1"/>
  <c r="B202" i="40"/>
  <c r="C201" i="40"/>
  <c r="V201" i="40" s="1"/>
  <c r="B201" i="40"/>
  <c r="C200" i="40"/>
  <c r="V200" i="40" s="1"/>
  <c r="B200" i="40"/>
  <c r="C199" i="40"/>
  <c r="V199" i="40" s="1"/>
  <c r="B199" i="40"/>
  <c r="C198" i="40"/>
  <c r="V198" i="40" s="1"/>
  <c r="B198" i="40"/>
  <c r="C197" i="40"/>
  <c r="V197" i="40" s="1"/>
  <c r="B197" i="40"/>
  <c r="C260" i="40"/>
  <c r="V260" i="40" s="1"/>
  <c r="B260" i="40"/>
  <c r="C259" i="40"/>
  <c r="V259" i="40" s="1"/>
  <c r="B259" i="40"/>
  <c r="C258" i="40"/>
  <c r="V258" i="40" s="1"/>
  <c r="B258" i="40"/>
  <c r="U130" i="40"/>
  <c r="U131" i="40"/>
  <c r="U132" i="40"/>
  <c r="U133" i="40"/>
  <c r="U134" i="40"/>
  <c r="U135" i="40"/>
  <c r="U136" i="40"/>
  <c r="U137" i="40"/>
  <c r="U138" i="40"/>
  <c r="U139" i="40"/>
  <c r="U140" i="40"/>
  <c r="U141" i="40"/>
  <c r="U142" i="40"/>
  <c r="U143" i="40"/>
  <c r="U144" i="40"/>
  <c r="U145" i="40"/>
  <c r="U146" i="40"/>
  <c r="U147" i="40"/>
  <c r="U148" i="40"/>
  <c r="U149" i="40"/>
  <c r="U150" i="40"/>
  <c r="U151" i="40"/>
  <c r="U152" i="40"/>
  <c r="U153" i="40"/>
  <c r="U154" i="40"/>
  <c r="U155" i="40"/>
  <c r="U156" i="40"/>
  <c r="U157" i="40"/>
  <c r="U158" i="40"/>
  <c r="U159" i="40"/>
  <c r="U160" i="40"/>
  <c r="U161" i="40"/>
  <c r="U162" i="40"/>
  <c r="U163" i="40"/>
  <c r="U164" i="40"/>
  <c r="U165" i="40"/>
  <c r="U166" i="40"/>
  <c r="U167" i="40"/>
  <c r="U168" i="40"/>
  <c r="U169" i="40"/>
  <c r="U170" i="40"/>
  <c r="U171" i="40"/>
  <c r="U172" i="40"/>
  <c r="U173" i="40"/>
  <c r="U174" i="40"/>
  <c r="U175" i="40"/>
  <c r="U176" i="40"/>
  <c r="U177" i="40"/>
  <c r="U178" i="40"/>
  <c r="U179" i="40"/>
  <c r="U180" i="40"/>
  <c r="U181" i="40"/>
  <c r="U182" i="40"/>
  <c r="U183" i="40"/>
  <c r="U184" i="40"/>
  <c r="U185" i="40"/>
  <c r="U186" i="40"/>
  <c r="U187" i="40"/>
  <c r="U188" i="40"/>
  <c r="U189" i="40"/>
  <c r="U190" i="40"/>
  <c r="U191" i="40"/>
  <c r="U192" i="40"/>
  <c r="U193" i="40"/>
  <c r="T130" i="40"/>
  <c r="T131" i="40"/>
  <c r="T132" i="40"/>
  <c r="T133" i="40"/>
  <c r="T134" i="40"/>
  <c r="T135" i="40"/>
  <c r="T136" i="40"/>
  <c r="T137" i="40"/>
  <c r="T138" i="40"/>
  <c r="T139" i="40"/>
  <c r="T140" i="40"/>
  <c r="T141" i="40"/>
  <c r="T142" i="40"/>
  <c r="T143" i="40"/>
  <c r="T144" i="40"/>
  <c r="T145" i="40"/>
  <c r="T146" i="40"/>
  <c r="T147" i="40"/>
  <c r="T148" i="40"/>
  <c r="T149" i="40"/>
  <c r="T150" i="40"/>
  <c r="T151" i="40"/>
  <c r="T152" i="40"/>
  <c r="T153" i="40"/>
  <c r="T154" i="40"/>
  <c r="T155" i="40"/>
  <c r="T156" i="40"/>
  <c r="T157" i="40"/>
  <c r="T158" i="40"/>
  <c r="T159" i="40"/>
  <c r="T160" i="40"/>
  <c r="T161" i="40"/>
  <c r="T162" i="40"/>
  <c r="T163" i="40"/>
  <c r="T164" i="40"/>
  <c r="T165" i="40"/>
  <c r="T166" i="40"/>
  <c r="T167" i="40"/>
  <c r="T168" i="40"/>
  <c r="T169" i="40"/>
  <c r="T170" i="40"/>
  <c r="T171" i="40"/>
  <c r="T172" i="40"/>
  <c r="T173" i="40"/>
  <c r="T174" i="40"/>
  <c r="T175" i="40"/>
  <c r="T176" i="40"/>
  <c r="T177" i="40"/>
  <c r="T178" i="40"/>
  <c r="T179" i="40"/>
  <c r="T180" i="40"/>
  <c r="T181" i="40"/>
  <c r="T182" i="40"/>
  <c r="T183" i="40"/>
  <c r="T184" i="40"/>
  <c r="T185" i="40"/>
  <c r="T186" i="40"/>
  <c r="T187" i="40"/>
  <c r="T188" i="40"/>
  <c r="T189" i="40"/>
  <c r="T190" i="40"/>
  <c r="T191" i="40"/>
  <c r="T192" i="40"/>
  <c r="T193" i="40"/>
  <c r="S130" i="40"/>
  <c r="S131" i="40"/>
  <c r="S132" i="40"/>
  <c r="S133" i="40"/>
  <c r="S134" i="40"/>
  <c r="S135" i="40"/>
  <c r="S136" i="40"/>
  <c r="S137" i="40"/>
  <c r="S138" i="40"/>
  <c r="S139" i="40"/>
  <c r="S140" i="40"/>
  <c r="S141" i="40"/>
  <c r="S142" i="40"/>
  <c r="S143" i="40"/>
  <c r="S144" i="40"/>
  <c r="S145" i="40"/>
  <c r="S146" i="40"/>
  <c r="S147" i="40"/>
  <c r="S148" i="40"/>
  <c r="S149" i="40"/>
  <c r="S150" i="40"/>
  <c r="S151" i="40"/>
  <c r="S152" i="40"/>
  <c r="S153" i="40"/>
  <c r="S154" i="40"/>
  <c r="S155" i="40"/>
  <c r="S156" i="40"/>
  <c r="S157" i="40"/>
  <c r="S158" i="40"/>
  <c r="S159" i="40"/>
  <c r="S160" i="40"/>
  <c r="S161" i="40"/>
  <c r="S162" i="40"/>
  <c r="S163" i="40"/>
  <c r="S164" i="40"/>
  <c r="S165" i="40"/>
  <c r="S166" i="40"/>
  <c r="S167" i="40"/>
  <c r="S168" i="40"/>
  <c r="S169" i="40"/>
  <c r="S170" i="40"/>
  <c r="S171" i="40"/>
  <c r="S172" i="40"/>
  <c r="S173" i="40"/>
  <c r="S174" i="40"/>
  <c r="S175" i="40"/>
  <c r="S176" i="40"/>
  <c r="S177" i="40"/>
  <c r="S178" i="40"/>
  <c r="S179" i="40"/>
  <c r="S180" i="40"/>
  <c r="S181" i="40"/>
  <c r="S182" i="40"/>
  <c r="S183" i="40"/>
  <c r="S184" i="40"/>
  <c r="S185" i="40"/>
  <c r="S186" i="40"/>
  <c r="S187" i="40"/>
  <c r="S188" i="40"/>
  <c r="S189" i="40"/>
  <c r="S190" i="40"/>
  <c r="S191" i="40"/>
  <c r="S192" i="40"/>
  <c r="S193" i="40"/>
  <c r="C193" i="40"/>
  <c r="V193" i="40" s="1"/>
  <c r="B193" i="40"/>
  <c r="C192" i="40"/>
  <c r="V192" i="40" s="1"/>
  <c r="B192" i="40"/>
  <c r="C191" i="40"/>
  <c r="V191" i="40" s="1"/>
  <c r="B191" i="40"/>
  <c r="C190" i="40"/>
  <c r="V190" i="40" s="1"/>
  <c r="B190" i="40"/>
  <c r="C189" i="40"/>
  <c r="V189" i="40" s="1"/>
  <c r="B189" i="40"/>
  <c r="C188" i="40"/>
  <c r="V188" i="40" s="1"/>
  <c r="B188" i="40"/>
  <c r="C187" i="40"/>
  <c r="V187" i="40" s="1"/>
  <c r="B187" i="40"/>
  <c r="C186" i="40"/>
  <c r="V186" i="40" s="1"/>
  <c r="B186" i="40"/>
  <c r="C185" i="40"/>
  <c r="V185" i="40" s="1"/>
  <c r="B185" i="40"/>
  <c r="C184" i="40"/>
  <c r="V184" i="40" s="1"/>
  <c r="B184" i="40"/>
  <c r="C183" i="40"/>
  <c r="V183" i="40" s="1"/>
  <c r="B183" i="40"/>
  <c r="C182" i="40"/>
  <c r="V182" i="40" s="1"/>
  <c r="B182" i="40"/>
  <c r="C181" i="40"/>
  <c r="V181" i="40" s="1"/>
  <c r="B181" i="40"/>
  <c r="C180" i="40"/>
  <c r="V180" i="40" s="1"/>
  <c r="B180" i="40"/>
  <c r="C179" i="40"/>
  <c r="V179" i="40" s="1"/>
  <c r="B179" i="40"/>
  <c r="C178" i="40"/>
  <c r="V178" i="40" s="1"/>
  <c r="B178" i="40"/>
  <c r="C177" i="40"/>
  <c r="V177" i="40" s="1"/>
  <c r="B177" i="40"/>
  <c r="C176" i="40"/>
  <c r="V176" i="40" s="1"/>
  <c r="B176" i="40"/>
  <c r="C175" i="40"/>
  <c r="V175" i="40" s="1"/>
  <c r="B175" i="40"/>
  <c r="C174" i="40"/>
  <c r="V174" i="40" s="1"/>
  <c r="B174" i="40"/>
  <c r="C173" i="40"/>
  <c r="V173" i="40" s="1"/>
  <c r="B173" i="40"/>
  <c r="C172" i="40"/>
  <c r="V172" i="40" s="1"/>
  <c r="B172" i="40"/>
  <c r="C171" i="40"/>
  <c r="V171" i="40" s="1"/>
  <c r="B171" i="40"/>
  <c r="C170" i="40"/>
  <c r="V170" i="40" s="1"/>
  <c r="B170" i="40"/>
  <c r="C169" i="40"/>
  <c r="V169" i="40" s="1"/>
  <c r="B169" i="40"/>
  <c r="C168" i="40"/>
  <c r="V168" i="40" s="1"/>
  <c r="B168" i="40"/>
  <c r="C167" i="40"/>
  <c r="V167" i="40" s="1"/>
  <c r="B167" i="40"/>
  <c r="C166" i="40"/>
  <c r="V166" i="40" s="1"/>
  <c r="B166" i="40"/>
  <c r="C165" i="40"/>
  <c r="V165" i="40" s="1"/>
  <c r="B165" i="40"/>
  <c r="C164" i="40"/>
  <c r="V164" i="40" s="1"/>
  <c r="B164" i="40"/>
  <c r="C163" i="40"/>
  <c r="V163" i="40" s="1"/>
  <c r="B163" i="40"/>
  <c r="C162" i="40"/>
  <c r="V162" i="40" s="1"/>
  <c r="B162" i="40"/>
  <c r="C161" i="40"/>
  <c r="V161" i="40" s="1"/>
  <c r="B161" i="40"/>
  <c r="C160" i="40"/>
  <c r="V160" i="40" s="1"/>
  <c r="B160" i="40"/>
  <c r="C159" i="40"/>
  <c r="V159" i="40" s="1"/>
  <c r="B159" i="40"/>
  <c r="C158" i="40"/>
  <c r="V158" i="40" s="1"/>
  <c r="B158" i="40"/>
  <c r="C157" i="40"/>
  <c r="V157" i="40" s="1"/>
  <c r="B157" i="40"/>
  <c r="C156" i="40"/>
  <c r="V156" i="40" s="1"/>
  <c r="B156" i="40"/>
  <c r="C155" i="40"/>
  <c r="V155" i="40" s="1"/>
  <c r="B155" i="40"/>
  <c r="C154" i="40"/>
  <c r="V154" i="40" s="1"/>
  <c r="B154" i="40"/>
  <c r="C153" i="40"/>
  <c r="V153" i="40" s="1"/>
  <c r="B153" i="40"/>
  <c r="C152" i="40"/>
  <c r="V152" i="40" s="1"/>
  <c r="B152" i="40"/>
  <c r="C151" i="40"/>
  <c r="V151" i="40" s="1"/>
  <c r="B151" i="40"/>
  <c r="C150" i="40"/>
  <c r="V150" i="40" s="1"/>
  <c r="B150" i="40"/>
  <c r="C149" i="40"/>
  <c r="V149" i="40" s="1"/>
  <c r="B149" i="40"/>
  <c r="C148" i="40"/>
  <c r="V148" i="40" s="1"/>
  <c r="B148" i="40"/>
  <c r="C147" i="40"/>
  <c r="V147" i="40" s="1"/>
  <c r="B147" i="40"/>
  <c r="C146" i="40"/>
  <c r="V146" i="40" s="1"/>
  <c r="B146" i="40"/>
  <c r="C145" i="40"/>
  <c r="V145" i="40" s="1"/>
  <c r="B145" i="40"/>
  <c r="C144" i="40"/>
  <c r="V144" i="40" s="1"/>
  <c r="B144" i="40"/>
  <c r="C143" i="40"/>
  <c r="V143" i="40" s="1"/>
  <c r="B143" i="40"/>
  <c r="C142" i="40"/>
  <c r="V142" i="40" s="1"/>
  <c r="B142" i="40"/>
  <c r="C141" i="40"/>
  <c r="V141" i="40" s="1"/>
  <c r="B141" i="40"/>
  <c r="C140" i="40"/>
  <c r="V140" i="40" s="1"/>
  <c r="B140" i="40"/>
  <c r="C139" i="40"/>
  <c r="V139" i="40" s="1"/>
  <c r="B139" i="40"/>
  <c r="C138" i="40"/>
  <c r="V138" i="40" s="1"/>
  <c r="B138" i="40"/>
  <c r="C137" i="40"/>
  <c r="V137" i="40" s="1"/>
  <c r="B137" i="40"/>
  <c r="C136" i="40"/>
  <c r="V136" i="40" s="1"/>
  <c r="B136" i="40"/>
  <c r="C135" i="40"/>
  <c r="V135" i="40" s="1"/>
  <c r="B135" i="40"/>
  <c r="C134" i="40"/>
  <c r="V134" i="40" s="1"/>
  <c r="B134" i="40"/>
  <c r="C133" i="40"/>
  <c r="V133" i="40" s="1"/>
  <c r="B133" i="40"/>
  <c r="C132" i="40"/>
  <c r="V132" i="40" s="1"/>
  <c r="B132" i="40"/>
  <c r="C131" i="40"/>
  <c r="V131" i="40" s="1"/>
  <c r="B131" i="40"/>
  <c r="C130" i="40"/>
  <c r="V130" i="40" s="1"/>
  <c r="B130" i="40"/>
  <c r="U66" i="40"/>
  <c r="U67" i="40"/>
  <c r="U68" i="40"/>
  <c r="U69" i="40"/>
  <c r="U70" i="40"/>
  <c r="U71" i="40"/>
  <c r="U72" i="40"/>
  <c r="U73" i="40"/>
  <c r="U74" i="40"/>
  <c r="U75" i="40"/>
  <c r="U76" i="40"/>
  <c r="U77" i="40"/>
  <c r="U78" i="40"/>
  <c r="U79" i="40"/>
  <c r="U80" i="40"/>
  <c r="U81" i="40"/>
  <c r="U82" i="40"/>
  <c r="U83" i="40"/>
  <c r="U84" i="40"/>
  <c r="U85" i="40"/>
  <c r="U86" i="40"/>
  <c r="U87" i="40"/>
  <c r="U88" i="40"/>
  <c r="U89" i="40"/>
  <c r="U90" i="40"/>
  <c r="U91" i="40"/>
  <c r="U92" i="40"/>
  <c r="U93" i="40"/>
  <c r="U94" i="40"/>
  <c r="U95" i="40"/>
  <c r="U96" i="40"/>
  <c r="U97" i="40"/>
  <c r="U98" i="40"/>
  <c r="U99" i="40"/>
  <c r="U100" i="40"/>
  <c r="U101" i="40"/>
  <c r="U102" i="40"/>
  <c r="U103" i="40"/>
  <c r="U104" i="40"/>
  <c r="U105" i="40"/>
  <c r="U106" i="40"/>
  <c r="U107" i="40"/>
  <c r="U108" i="40"/>
  <c r="U109" i="40"/>
  <c r="U110" i="40"/>
  <c r="U111" i="40"/>
  <c r="U112" i="40"/>
  <c r="U113" i="40"/>
  <c r="U114" i="40"/>
  <c r="U115" i="40"/>
  <c r="U116" i="40"/>
  <c r="U117" i="40"/>
  <c r="U118" i="40"/>
  <c r="U119" i="40"/>
  <c r="U120" i="40"/>
  <c r="U121" i="40"/>
  <c r="U122" i="40"/>
  <c r="U123" i="40"/>
  <c r="U124" i="40"/>
  <c r="U125" i="40"/>
  <c r="U126" i="40"/>
  <c r="U127" i="40"/>
  <c r="U128" i="40"/>
  <c r="U129" i="40"/>
  <c r="T66" i="40"/>
  <c r="T67" i="40"/>
  <c r="T68" i="40"/>
  <c r="T69" i="40"/>
  <c r="T70" i="40"/>
  <c r="T71" i="40"/>
  <c r="T72" i="40"/>
  <c r="T73" i="40"/>
  <c r="T74" i="40"/>
  <c r="T75" i="40"/>
  <c r="T76" i="40"/>
  <c r="T77" i="40"/>
  <c r="T78" i="40"/>
  <c r="T79" i="40"/>
  <c r="T80" i="40"/>
  <c r="T81" i="40"/>
  <c r="T82" i="40"/>
  <c r="T83" i="40"/>
  <c r="T84" i="40"/>
  <c r="T85" i="40"/>
  <c r="T86" i="40"/>
  <c r="T87" i="40"/>
  <c r="T88" i="40"/>
  <c r="T89" i="40"/>
  <c r="T90" i="40"/>
  <c r="T91" i="40"/>
  <c r="T92" i="40"/>
  <c r="T93" i="40"/>
  <c r="T94" i="40"/>
  <c r="T95" i="40"/>
  <c r="T96" i="40"/>
  <c r="T97" i="40"/>
  <c r="T98" i="40"/>
  <c r="T99" i="40"/>
  <c r="T100" i="40"/>
  <c r="T101" i="40"/>
  <c r="T102" i="40"/>
  <c r="T103" i="40"/>
  <c r="T104" i="40"/>
  <c r="T105" i="40"/>
  <c r="T106" i="40"/>
  <c r="T107" i="40"/>
  <c r="T108" i="40"/>
  <c r="T109" i="40"/>
  <c r="T110" i="40"/>
  <c r="T111" i="40"/>
  <c r="T112" i="40"/>
  <c r="T113" i="40"/>
  <c r="T114" i="40"/>
  <c r="T115" i="40"/>
  <c r="T116" i="40"/>
  <c r="T117" i="40"/>
  <c r="T118" i="40"/>
  <c r="T119" i="40"/>
  <c r="T120" i="40"/>
  <c r="T121" i="40"/>
  <c r="T122" i="40"/>
  <c r="T123" i="40"/>
  <c r="T124" i="40"/>
  <c r="T125" i="40"/>
  <c r="T126" i="40"/>
  <c r="T127" i="40"/>
  <c r="T128" i="40"/>
  <c r="T129" i="40"/>
  <c r="S66" i="40"/>
  <c r="S67" i="40"/>
  <c r="S68" i="40"/>
  <c r="S69" i="40"/>
  <c r="S70" i="40"/>
  <c r="S71" i="40"/>
  <c r="S72" i="40"/>
  <c r="S73" i="40"/>
  <c r="S74" i="40"/>
  <c r="S75" i="40"/>
  <c r="S76" i="40"/>
  <c r="S77" i="40"/>
  <c r="S78" i="40"/>
  <c r="S79" i="40"/>
  <c r="S80" i="40"/>
  <c r="S81" i="40"/>
  <c r="S82" i="40"/>
  <c r="S83" i="40"/>
  <c r="S84" i="40"/>
  <c r="S85" i="40"/>
  <c r="S86" i="40"/>
  <c r="S87" i="40"/>
  <c r="S88" i="40"/>
  <c r="S89" i="40"/>
  <c r="S90" i="40"/>
  <c r="S91" i="40"/>
  <c r="S92" i="40"/>
  <c r="S93" i="40"/>
  <c r="S94" i="40"/>
  <c r="S95" i="40"/>
  <c r="S96" i="40"/>
  <c r="S97" i="40"/>
  <c r="S98" i="40"/>
  <c r="S99" i="40"/>
  <c r="S100" i="40"/>
  <c r="S101" i="40"/>
  <c r="S102" i="40"/>
  <c r="S103" i="40"/>
  <c r="S104" i="40"/>
  <c r="S105" i="40"/>
  <c r="S106" i="40"/>
  <c r="S107" i="40"/>
  <c r="S108" i="40"/>
  <c r="S109" i="40"/>
  <c r="S110" i="40"/>
  <c r="S111" i="40"/>
  <c r="S112" i="40"/>
  <c r="S113" i="40"/>
  <c r="S114" i="40"/>
  <c r="S115" i="40"/>
  <c r="S116" i="40"/>
  <c r="S117" i="40"/>
  <c r="S118" i="40"/>
  <c r="S119" i="40"/>
  <c r="S120" i="40"/>
  <c r="S121" i="40"/>
  <c r="S122" i="40"/>
  <c r="S123" i="40"/>
  <c r="S124" i="40"/>
  <c r="S125" i="40"/>
  <c r="S126" i="40"/>
  <c r="S127" i="40"/>
  <c r="S128" i="40"/>
  <c r="S129" i="40"/>
  <c r="C129" i="40"/>
  <c r="V129" i="40" s="1"/>
  <c r="B129" i="40"/>
  <c r="C128" i="40"/>
  <c r="V128" i="40" s="1"/>
  <c r="B128" i="40"/>
  <c r="C127" i="40"/>
  <c r="V127" i="40" s="1"/>
  <c r="B127" i="40"/>
  <c r="C126" i="40"/>
  <c r="V126" i="40" s="1"/>
  <c r="B126" i="40"/>
  <c r="C125" i="40"/>
  <c r="V125" i="40" s="1"/>
  <c r="B125" i="40"/>
  <c r="C124" i="40"/>
  <c r="V124" i="40" s="1"/>
  <c r="B124" i="40"/>
  <c r="C123" i="40"/>
  <c r="V123" i="40" s="1"/>
  <c r="B123" i="40"/>
  <c r="C122" i="40"/>
  <c r="V122" i="40" s="1"/>
  <c r="B122" i="40"/>
  <c r="C121" i="40"/>
  <c r="V121" i="40" s="1"/>
  <c r="B121" i="40"/>
  <c r="C120" i="40"/>
  <c r="V120" i="40" s="1"/>
  <c r="B120" i="40"/>
  <c r="C119" i="40"/>
  <c r="V119" i="40" s="1"/>
  <c r="B119" i="40"/>
  <c r="C118" i="40"/>
  <c r="V118" i="40" s="1"/>
  <c r="B118" i="40"/>
  <c r="C117" i="40"/>
  <c r="V117" i="40" s="1"/>
  <c r="B117" i="40"/>
  <c r="C116" i="40"/>
  <c r="V116" i="40" s="1"/>
  <c r="B116" i="40"/>
  <c r="C115" i="40"/>
  <c r="V115" i="40" s="1"/>
  <c r="B115" i="40"/>
  <c r="C114" i="40"/>
  <c r="V114" i="40" s="1"/>
  <c r="B114" i="40"/>
  <c r="C113" i="40"/>
  <c r="V113" i="40" s="1"/>
  <c r="B113" i="40"/>
  <c r="C112" i="40"/>
  <c r="V112" i="40" s="1"/>
  <c r="B112" i="40"/>
  <c r="C111" i="40"/>
  <c r="V111" i="40" s="1"/>
  <c r="B111" i="40"/>
  <c r="C110" i="40"/>
  <c r="V110" i="40" s="1"/>
  <c r="B110" i="40"/>
  <c r="C109" i="40"/>
  <c r="V109" i="40" s="1"/>
  <c r="B109" i="40"/>
  <c r="C108" i="40"/>
  <c r="V108" i="40" s="1"/>
  <c r="B108" i="40"/>
  <c r="C107" i="40"/>
  <c r="V107" i="40" s="1"/>
  <c r="B107" i="40"/>
  <c r="C106" i="40"/>
  <c r="V106" i="40" s="1"/>
  <c r="B106" i="40"/>
  <c r="C105" i="40"/>
  <c r="V105" i="40" s="1"/>
  <c r="B105" i="40"/>
  <c r="C104" i="40"/>
  <c r="V104" i="40" s="1"/>
  <c r="B104" i="40"/>
  <c r="C103" i="40"/>
  <c r="V103" i="40" s="1"/>
  <c r="B103" i="40"/>
  <c r="C102" i="40"/>
  <c r="V102" i="40" s="1"/>
  <c r="B102" i="40"/>
  <c r="C101" i="40"/>
  <c r="V101" i="40" s="1"/>
  <c r="B101" i="40"/>
  <c r="C100" i="40"/>
  <c r="V100" i="40" s="1"/>
  <c r="B100" i="40"/>
  <c r="C99" i="40"/>
  <c r="V99" i="40" s="1"/>
  <c r="B99" i="40"/>
  <c r="C98" i="40"/>
  <c r="V98" i="40" s="1"/>
  <c r="B98" i="40"/>
  <c r="C97" i="40"/>
  <c r="V97" i="40" s="1"/>
  <c r="B97" i="40"/>
  <c r="C96" i="40"/>
  <c r="V96" i="40" s="1"/>
  <c r="B96" i="40"/>
  <c r="C95" i="40"/>
  <c r="V95" i="40" s="1"/>
  <c r="B95" i="40"/>
  <c r="C94" i="40"/>
  <c r="V94" i="40" s="1"/>
  <c r="B94" i="40"/>
  <c r="C93" i="40"/>
  <c r="V93" i="40" s="1"/>
  <c r="B93" i="40"/>
  <c r="C92" i="40"/>
  <c r="V92" i="40" s="1"/>
  <c r="B92" i="40"/>
  <c r="C91" i="40"/>
  <c r="V91" i="40" s="1"/>
  <c r="B91" i="40"/>
  <c r="C90" i="40"/>
  <c r="V90" i="40" s="1"/>
  <c r="B90" i="40"/>
  <c r="C89" i="40"/>
  <c r="V89" i="40" s="1"/>
  <c r="B89" i="40"/>
  <c r="C88" i="40"/>
  <c r="V88" i="40" s="1"/>
  <c r="B88" i="40"/>
  <c r="C87" i="40"/>
  <c r="V87" i="40" s="1"/>
  <c r="B87" i="40"/>
  <c r="C86" i="40"/>
  <c r="V86" i="40" s="1"/>
  <c r="B86" i="40"/>
  <c r="C85" i="40"/>
  <c r="V85" i="40" s="1"/>
  <c r="B85" i="40"/>
  <c r="C84" i="40"/>
  <c r="V84" i="40" s="1"/>
  <c r="B84" i="40"/>
  <c r="C83" i="40"/>
  <c r="V83" i="40" s="1"/>
  <c r="B83" i="40"/>
  <c r="C82" i="40"/>
  <c r="V82" i="40" s="1"/>
  <c r="B82" i="40"/>
  <c r="C81" i="40"/>
  <c r="V81" i="40" s="1"/>
  <c r="B81" i="40"/>
  <c r="C80" i="40"/>
  <c r="V80" i="40" s="1"/>
  <c r="B80" i="40"/>
  <c r="C79" i="40"/>
  <c r="V79" i="40" s="1"/>
  <c r="B79" i="40"/>
  <c r="C78" i="40"/>
  <c r="V78" i="40" s="1"/>
  <c r="B78" i="40"/>
  <c r="C77" i="40"/>
  <c r="V77" i="40" s="1"/>
  <c r="B77" i="40"/>
  <c r="C76" i="40"/>
  <c r="V76" i="40" s="1"/>
  <c r="B76" i="40"/>
  <c r="C75" i="40"/>
  <c r="V75" i="40" s="1"/>
  <c r="B75" i="40"/>
  <c r="C74" i="40"/>
  <c r="V74" i="40" s="1"/>
  <c r="B74" i="40"/>
  <c r="C73" i="40"/>
  <c r="V73" i="40" s="1"/>
  <c r="B73" i="40"/>
  <c r="C72" i="40"/>
  <c r="V72" i="40" s="1"/>
  <c r="B72" i="40"/>
  <c r="C71" i="40"/>
  <c r="V71" i="40" s="1"/>
  <c r="B71" i="40"/>
  <c r="C70" i="40"/>
  <c r="V70" i="40" s="1"/>
  <c r="B70" i="40"/>
  <c r="C69" i="40"/>
  <c r="V69" i="40" s="1"/>
  <c r="B69" i="40"/>
  <c r="C68" i="40"/>
  <c r="V68" i="40" s="1"/>
  <c r="B68" i="40"/>
  <c r="C67" i="40"/>
  <c r="V67" i="40" s="1"/>
  <c r="B67" i="40"/>
  <c r="C66" i="40"/>
  <c r="V66" i="40" s="1"/>
  <c r="B66" i="40"/>
  <c r="A8" i="44"/>
  <c r="A5" i="44"/>
  <c r="A3" i="44"/>
  <c r="A6" i="44"/>
  <c r="A4" i="44"/>
  <c r="A10" i="44"/>
  <c r="A7" i="44"/>
  <c r="A9" i="44"/>
  <c r="A2" i="44"/>
  <c r="A4" i="20"/>
  <c r="A5" i="20"/>
  <c r="A3" i="20"/>
  <c r="A9" i="20"/>
  <c r="A10" i="20"/>
  <c r="A7" i="20"/>
  <c r="A2" i="20"/>
  <c r="A8" i="20"/>
  <c r="A6" i="20"/>
  <c r="A9" i="2"/>
  <c r="A6" i="2"/>
  <c r="A2" i="2"/>
  <c r="A8" i="2"/>
  <c r="A4" i="2"/>
  <c r="A5" i="2"/>
  <c r="A7" i="2"/>
  <c r="A10" i="2"/>
  <c r="A3" i="2"/>
  <c r="B27" i="51"/>
  <c r="A27" i="51"/>
  <c r="B65" i="51"/>
  <c r="A65" i="51"/>
  <c r="B12" i="51"/>
  <c r="A12" i="51"/>
  <c r="B19" i="51"/>
  <c r="A19" i="51"/>
  <c r="B54" i="51"/>
  <c r="A54" i="51"/>
  <c r="B57" i="51"/>
  <c r="A57" i="51"/>
  <c r="B49" i="51"/>
  <c r="A49" i="51"/>
  <c r="B60" i="51"/>
  <c r="A60" i="51"/>
  <c r="B46" i="51"/>
  <c r="A46" i="51"/>
  <c r="B64" i="51"/>
  <c r="A64" i="51"/>
  <c r="B43" i="51"/>
  <c r="A43" i="51"/>
  <c r="B48" i="51"/>
  <c r="A48" i="51"/>
  <c r="B11" i="51"/>
  <c r="A11" i="51"/>
  <c r="B31" i="51"/>
  <c r="A31" i="51"/>
  <c r="B18" i="51"/>
  <c r="A18" i="51"/>
  <c r="B39" i="51"/>
  <c r="A39" i="51"/>
  <c r="B63" i="51"/>
  <c r="A63" i="51"/>
  <c r="B62" i="51"/>
  <c r="A62" i="51"/>
  <c r="B61" i="51"/>
  <c r="A61" i="51"/>
  <c r="B23" i="51"/>
  <c r="A23" i="51"/>
  <c r="B42" i="51"/>
  <c r="A42" i="51"/>
  <c r="B41" i="51"/>
  <c r="A41" i="51"/>
  <c r="B22" i="51"/>
  <c r="A22" i="51"/>
  <c r="B40" i="51"/>
  <c r="A40" i="51"/>
  <c r="B45" i="51"/>
  <c r="A45" i="51"/>
  <c r="B44" i="51"/>
  <c r="A44" i="51"/>
  <c r="B26" i="51"/>
  <c r="A26" i="51"/>
  <c r="B3" i="51"/>
  <c r="A3" i="51"/>
  <c r="B4" i="51"/>
  <c r="A4" i="51"/>
  <c r="B33" i="51"/>
  <c r="A33" i="51"/>
  <c r="B14" i="51"/>
  <c r="A14" i="51"/>
  <c r="B30" i="51"/>
  <c r="A30" i="51"/>
  <c r="B59" i="51"/>
  <c r="A59" i="51"/>
  <c r="B51" i="51"/>
  <c r="A51" i="51"/>
  <c r="B29" i="51"/>
  <c r="A29" i="51"/>
  <c r="B15" i="51"/>
  <c r="A15" i="51"/>
  <c r="B53" i="51"/>
  <c r="A53" i="51"/>
  <c r="B5" i="51"/>
  <c r="A5" i="51"/>
  <c r="B28" i="51"/>
  <c r="A28" i="51"/>
  <c r="B25" i="51"/>
  <c r="A25" i="51"/>
  <c r="B56" i="51"/>
  <c r="A56" i="51"/>
  <c r="B47" i="51"/>
  <c r="A47" i="51"/>
  <c r="B50" i="51"/>
  <c r="A50" i="51"/>
  <c r="B9" i="51"/>
  <c r="A9" i="51"/>
  <c r="B7" i="51"/>
  <c r="A7" i="51"/>
  <c r="B58" i="51"/>
  <c r="A58" i="51"/>
  <c r="B52" i="51"/>
  <c r="A52" i="51"/>
  <c r="B20" i="51"/>
  <c r="A20" i="51"/>
  <c r="B2" i="51"/>
  <c r="A2" i="51"/>
  <c r="B37" i="51"/>
  <c r="A37" i="51"/>
  <c r="B38" i="51"/>
  <c r="A38" i="51"/>
  <c r="B34" i="51"/>
  <c r="A34" i="51"/>
  <c r="B32" i="51"/>
  <c r="A32" i="51"/>
  <c r="B24" i="51"/>
  <c r="A24" i="51"/>
  <c r="B8" i="51"/>
  <c r="A8" i="51"/>
  <c r="B6" i="51"/>
  <c r="A6" i="51"/>
  <c r="B36" i="51"/>
  <c r="A36" i="51"/>
  <c r="B16" i="51"/>
  <c r="A16" i="51"/>
  <c r="B21" i="51"/>
  <c r="A21" i="51"/>
  <c r="B35" i="51"/>
  <c r="A35" i="51"/>
  <c r="B13" i="51"/>
  <c r="A13" i="51"/>
  <c r="B17" i="51"/>
  <c r="A17" i="51"/>
  <c r="B10" i="51"/>
  <c r="A10" i="51"/>
  <c r="B55" i="51"/>
  <c r="A55" i="51"/>
  <c r="U65" i="42" l="1"/>
  <c r="T65" i="42"/>
  <c r="S65" i="42"/>
  <c r="C65" i="42"/>
  <c r="B65" i="42"/>
  <c r="U64" i="42"/>
  <c r="T64" i="42"/>
  <c r="S64" i="42"/>
  <c r="C64" i="42"/>
  <c r="B64" i="42"/>
  <c r="U63" i="42"/>
  <c r="T63" i="42"/>
  <c r="S63" i="42"/>
  <c r="C63" i="42"/>
  <c r="B63" i="42"/>
  <c r="U62" i="42"/>
  <c r="T62" i="42"/>
  <c r="S62" i="42"/>
  <c r="C62" i="42"/>
  <c r="B62" i="42"/>
  <c r="U61" i="42"/>
  <c r="T61" i="42"/>
  <c r="S61" i="42"/>
  <c r="C61" i="42"/>
  <c r="B61" i="42"/>
  <c r="U60" i="42"/>
  <c r="T60" i="42"/>
  <c r="S60" i="42"/>
  <c r="C60" i="42"/>
  <c r="B60" i="42"/>
  <c r="U59" i="42"/>
  <c r="T59" i="42"/>
  <c r="S59" i="42"/>
  <c r="C59" i="42"/>
  <c r="B59" i="42"/>
  <c r="U58" i="42"/>
  <c r="T58" i="42"/>
  <c r="S58" i="42"/>
  <c r="C58" i="42"/>
  <c r="B58" i="42"/>
  <c r="U57" i="42"/>
  <c r="T57" i="42"/>
  <c r="S57" i="42"/>
  <c r="C57" i="42"/>
  <c r="B57" i="42"/>
  <c r="U56" i="42"/>
  <c r="T56" i="42"/>
  <c r="S56" i="42"/>
  <c r="C56" i="42"/>
  <c r="B56" i="42"/>
  <c r="U55" i="42"/>
  <c r="T55" i="42"/>
  <c r="S55" i="42"/>
  <c r="C55" i="42"/>
  <c r="B55" i="42"/>
  <c r="U54" i="42"/>
  <c r="T54" i="42"/>
  <c r="S54" i="42"/>
  <c r="C54" i="42"/>
  <c r="B54" i="42"/>
  <c r="U53" i="42"/>
  <c r="T53" i="42"/>
  <c r="S53" i="42"/>
  <c r="C53" i="42"/>
  <c r="B53" i="42"/>
  <c r="U52" i="42"/>
  <c r="T52" i="42"/>
  <c r="S52" i="42"/>
  <c r="C52" i="42"/>
  <c r="B52" i="42"/>
  <c r="U51" i="42"/>
  <c r="T51" i="42"/>
  <c r="S51" i="42"/>
  <c r="C51" i="42"/>
  <c r="B51" i="42"/>
  <c r="U50" i="42"/>
  <c r="T50" i="42"/>
  <c r="S50" i="42"/>
  <c r="C50" i="42"/>
  <c r="B50" i="42"/>
  <c r="U49" i="42"/>
  <c r="T49" i="42"/>
  <c r="S49" i="42"/>
  <c r="C49" i="42"/>
  <c r="B49" i="42"/>
  <c r="U48" i="42"/>
  <c r="T48" i="42"/>
  <c r="S48" i="42"/>
  <c r="C48" i="42"/>
  <c r="B48" i="42"/>
  <c r="U47" i="42"/>
  <c r="T47" i="42"/>
  <c r="S47" i="42"/>
  <c r="C47" i="42"/>
  <c r="B47" i="42"/>
  <c r="U46" i="42"/>
  <c r="T46" i="42"/>
  <c r="S46" i="42"/>
  <c r="C46" i="42"/>
  <c r="B46" i="42"/>
  <c r="U45" i="42"/>
  <c r="T45" i="42"/>
  <c r="S45" i="42"/>
  <c r="C45" i="42"/>
  <c r="B45" i="42"/>
  <c r="U44" i="42"/>
  <c r="T44" i="42"/>
  <c r="S44" i="42"/>
  <c r="C44" i="42"/>
  <c r="B44" i="42"/>
  <c r="U43" i="42"/>
  <c r="T43" i="42"/>
  <c r="S43" i="42"/>
  <c r="C43" i="42"/>
  <c r="B43" i="42"/>
  <c r="U42" i="42"/>
  <c r="T42" i="42"/>
  <c r="S42" i="42"/>
  <c r="C42" i="42"/>
  <c r="B42" i="42"/>
  <c r="U41" i="42"/>
  <c r="T41" i="42"/>
  <c r="S41" i="42"/>
  <c r="C41" i="42"/>
  <c r="B41" i="42"/>
  <c r="U40" i="42"/>
  <c r="T40" i="42"/>
  <c r="S40" i="42"/>
  <c r="C40" i="42"/>
  <c r="B40" i="42"/>
  <c r="U39" i="42"/>
  <c r="T39" i="42"/>
  <c r="S39" i="42"/>
  <c r="C39" i="42"/>
  <c r="B39" i="42"/>
  <c r="U38" i="42"/>
  <c r="T38" i="42"/>
  <c r="S38" i="42"/>
  <c r="C38" i="42"/>
  <c r="B38" i="42"/>
  <c r="U37" i="42"/>
  <c r="T37" i="42"/>
  <c r="S37" i="42"/>
  <c r="C37" i="42"/>
  <c r="B37" i="42"/>
  <c r="U36" i="42"/>
  <c r="T36" i="42"/>
  <c r="S36" i="42"/>
  <c r="C36" i="42"/>
  <c r="B36" i="42"/>
  <c r="U35" i="42"/>
  <c r="T35" i="42"/>
  <c r="S35" i="42"/>
  <c r="C35" i="42"/>
  <c r="B35" i="42"/>
  <c r="U34" i="42"/>
  <c r="T34" i="42"/>
  <c r="S34" i="42"/>
  <c r="C34" i="42"/>
  <c r="B34" i="42"/>
  <c r="U33" i="42"/>
  <c r="T33" i="42"/>
  <c r="S33" i="42"/>
  <c r="C33" i="42"/>
  <c r="B33" i="42"/>
  <c r="U32" i="42"/>
  <c r="T32" i="42"/>
  <c r="S32" i="42"/>
  <c r="C32" i="42"/>
  <c r="B32" i="42"/>
  <c r="U31" i="42"/>
  <c r="T31" i="42"/>
  <c r="S31" i="42"/>
  <c r="C31" i="42"/>
  <c r="B31" i="42"/>
  <c r="U30" i="42"/>
  <c r="T30" i="42"/>
  <c r="S30" i="42"/>
  <c r="C30" i="42"/>
  <c r="B30" i="42"/>
  <c r="U29" i="42"/>
  <c r="T29" i="42"/>
  <c r="S29" i="42"/>
  <c r="C29" i="42"/>
  <c r="B29" i="42"/>
  <c r="U28" i="42"/>
  <c r="T28" i="42"/>
  <c r="S28" i="42"/>
  <c r="C28" i="42"/>
  <c r="B28" i="42"/>
  <c r="U27" i="42"/>
  <c r="T27" i="42"/>
  <c r="S27" i="42"/>
  <c r="C27" i="42"/>
  <c r="B27" i="42"/>
  <c r="U26" i="42"/>
  <c r="T26" i="42"/>
  <c r="S26" i="42"/>
  <c r="C26" i="42"/>
  <c r="B26" i="42"/>
  <c r="U25" i="42"/>
  <c r="T25" i="42"/>
  <c r="S25" i="42"/>
  <c r="C25" i="42"/>
  <c r="B25" i="42"/>
  <c r="U24" i="42"/>
  <c r="T24" i="42"/>
  <c r="S24" i="42"/>
  <c r="C24" i="42"/>
  <c r="B24" i="42"/>
  <c r="U23" i="42"/>
  <c r="T23" i="42"/>
  <c r="S23" i="42"/>
  <c r="C23" i="42"/>
  <c r="B23" i="42"/>
  <c r="U22" i="42"/>
  <c r="T22" i="42"/>
  <c r="S22" i="42"/>
  <c r="C22" i="42"/>
  <c r="B22" i="42"/>
  <c r="U21" i="42"/>
  <c r="T21" i="42"/>
  <c r="S21" i="42"/>
  <c r="C21" i="42"/>
  <c r="B21" i="42"/>
  <c r="U20" i="42"/>
  <c r="T20" i="42"/>
  <c r="S20" i="42"/>
  <c r="C20" i="42"/>
  <c r="B20" i="42"/>
  <c r="U19" i="42"/>
  <c r="T19" i="42"/>
  <c r="S19" i="42"/>
  <c r="C19" i="42"/>
  <c r="B19" i="42"/>
  <c r="U18" i="42"/>
  <c r="T18" i="42"/>
  <c r="S18" i="42"/>
  <c r="C18" i="42"/>
  <c r="B18" i="42"/>
  <c r="U17" i="42"/>
  <c r="T17" i="42"/>
  <c r="S17" i="42"/>
  <c r="C17" i="42"/>
  <c r="B17" i="42"/>
  <c r="U16" i="42"/>
  <c r="T16" i="42"/>
  <c r="S16" i="42"/>
  <c r="C16" i="42"/>
  <c r="B16" i="42"/>
  <c r="U15" i="42"/>
  <c r="T15" i="42"/>
  <c r="S15" i="42"/>
  <c r="C15" i="42"/>
  <c r="B15" i="42"/>
  <c r="U14" i="42"/>
  <c r="T14" i="42"/>
  <c r="S14" i="42"/>
  <c r="C14" i="42"/>
  <c r="B14" i="42"/>
  <c r="U13" i="42"/>
  <c r="T13" i="42"/>
  <c r="S13" i="42"/>
  <c r="C13" i="42"/>
  <c r="B13" i="42"/>
  <c r="U12" i="42"/>
  <c r="T12" i="42"/>
  <c r="S12" i="42"/>
  <c r="C12" i="42"/>
  <c r="B12" i="42"/>
  <c r="U11" i="42"/>
  <c r="T11" i="42"/>
  <c r="S11" i="42"/>
  <c r="C11" i="42"/>
  <c r="B11" i="42"/>
  <c r="U10" i="42"/>
  <c r="T10" i="42"/>
  <c r="S10" i="42"/>
  <c r="C10" i="42"/>
  <c r="B10" i="42"/>
  <c r="U9" i="42"/>
  <c r="T9" i="42"/>
  <c r="S9" i="42"/>
  <c r="C9" i="42"/>
  <c r="B9" i="42"/>
  <c r="U8" i="42"/>
  <c r="T8" i="42"/>
  <c r="S8" i="42"/>
  <c r="C8" i="42"/>
  <c r="B8" i="42"/>
  <c r="U7" i="42"/>
  <c r="T7" i="42"/>
  <c r="S7" i="42"/>
  <c r="C7" i="42"/>
  <c r="B7" i="42"/>
  <c r="U6" i="42"/>
  <c r="T6" i="42"/>
  <c r="S6" i="42"/>
  <c r="C6" i="42"/>
  <c r="B6" i="42"/>
  <c r="U5" i="42"/>
  <c r="T5" i="42"/>
  <c r="S5" i="42"/>
  <c r="C5" i="42"/>
  <c r="B5" i="42"/>
  <c r="U4" i="42"/>
  <c r="T4" i="42"/>
  <c r="S4" i="42"/>
  <c r="C4" i="42"/>
  <c r="B4" i="42"/>
  <c r="U3" i="42"/>
  <c r="T3" i="42"/>
  <c r="S3" i="42"/>
  <c r="C3" i="42"/>
  <c r="B3" i="42"/>
  <c r="U2" i="42"/>
  <c r="T2" i="42"/>
  <c r="S2" i="42"/>
  <c r="C2" i="42"/>
  <c r="B2" i="42"/>
  <c r="U65" i="40"/>
  <c r="T65" i="40"/>
  <c r="S65" i="40"/>
  <c r="U64" i="40"/>
  <c r="T64" i="40"/>
  <c r="S64" i="40"/>
  <c r="U63" i="40"/>
  <c r="T63" i="40"/>
  <c r="S63" i="40"/>
  <c r="U62" i="40"/>
  <c r="T62" i="40"/>
  <c r="S62" i="40"/>
  <c r="U61" i="40"/>
  <c r="T61" i="40"/>
  <c r="S61" i="40"/>
  <c r="U60" i="40"/>
  <c r="T60" i="40"/>
  <c r="S60" i="40"/>
  <c r="U59" i="40"/>
  <c r="T59" i="40"/>
  <c r="S59" i="40"/>
  <c r="U58" i="40"/>
  <c r="T58" i="40"/>
  <c r="S58" i="40"/>
  <c r="U57" i="40"/>
  <c r="T57" i="40"/>
  <c r="S57" i="40"/>
  <c r="U56" i="40"/>
  <c r="T56" i="40"/>
  <c r="S56" i="40"/>
  <c r="U55" i="40"/>
  <c r="T55" i="40"/>
  <c r="S55" i="40"/>
  <c r="U54" i="40"/>
  <c r="T54" i="40"/>
  <c r="S54" i="40"/>
  <c r="U53" i="40"/>
  <c r="T53" i="40"/>
  <c r="S53" i="40"/>
  <c r="U52" i="40"/>
  <c r="T52" i="40"/>
  <c r="S52" i="40"/>
  <c r="U51" i="40"/>
  <c r="T51" i="40"/>
  <c r="S51" i="40"/>
  <c r="U50" i="40"/>
  <c r="T50" i="40"/>
  <c r="S50" i="40"/>
  <c r="U49" i="40"/>
  <c r="T49" i="40"/>
  <c r="S49" i="40"/>
  <c r="U48" i="40"/>
  <c r="T48" i="40"/>
  <c r="S48" i="40"/>
  <c r="U47" i="40"/>
  <c r="T47" i="40"/>
  <c r="S47" i="40"/>
  <c r="U46" i="40"/>
  <c r="T46" i="40"/>
  <c r="S46" i="40"/>
  <c r="U45" i="40"/>
  <c r="T45" i="40"/>
  <c r="S45" i="40"/>
  <c r="U44" i="40"/>
  <c r="T44" i="40"/>
  <c r="S44" i="40"/>
  <c r="U43" i="40"/>
  <c r="T43" i="40"/>
  <c r="S43" i="40"/>
  <c r="U42" i="40"/>
  <c r="T42" i="40"/>
  <c r="S42" i="40"/>
  <c r="U41" i="40"/>
  <c r="T41" i="40"/>
  <c r="S41" i="40"/>
  <c r="U40" i="40"/>
  <c r="T40" i="40"/>
  <c r="S40" i="40"/>
  <c r="U39" i="40"/>
  <c r="T39" i="40"/>
  <c r="S39" i="40"/>
  <c r="U38" i="40"/>
  <c r="T38" i="40"/>
  <c r="S38" i="40"/>
  <c r="U37" i="40"/>
  <c r="T37" i="40"/>
  <c r="S37" i="40"/>
  <c r="U36" i="40"/>
  <c r="T36" i="40"/>
  <c r="S36" i="40"/>
  <c r="U35" i="40"/>
  <c r="T35" i="40"/>
  <c r="S35" i="40"/>
  <c r="U34" i="40"/>
  <c r="T34" i="40"/>
  <c r="S34" i="40"/>
  <c r="U33" i="40"/>
  <c r="T33" i="40"/>
  <c r="S33" i="40"/>
  <c r="U32" i="40"/>
  <c r="T32" i="40"/>
  <c r="S32" i="40"/>
  <c r="U31" i="40"/>
  <c r="T31" i="40"/>
  <c r="S31" i="40"/>
  <c r="U30" i="40"/>
  <c r="T30" i="40"/>
  <c r="S30" i="40"/>
  <c r="U29" i="40"/>
  <c r="T29" i="40"/>
  <c r="S29" i="40"/>
  <c r="U28" i="40"/>
  <c r="T28" i="40"/>
  <c r="S28" i="40"/>
  <c r="U27" i="40"/>
  <c r="T27" i="40"/>
  <c r="S27" i="40"/>
  <c r="U26" i="40"/>
  <c r="T26" i="40"/>
  <c r="S26" i="40"/>
  <c r="U25" i="40"/>
  <c r="T25" i="40"/>
  <c r="S25" i="40"/>
  <c r="U24" i="40"/>
  <c r="T24" i="40"/>
  <c r="S24" i="40"/>
  <c r="U23" i="40"/>
  <c r="T23" i="40"/>
  <c r="S23" i="40"/>
  <c r="U22" i="40"/>
  <c r="T22" i="40"/>
  <c r="S22" i="40"/>
  <c r="U21" i="40"/>
  <c r="T21" i="40"/>
  <c r="S21" i="40"/>
  <c r="U20" i="40"/>
  <c r="T20" i="40"/>
  <c r="S20" i="40"/>
  <c r="U19" i="40"/>
  <c r="T19" i="40"/>
  <c r="S19" i="40"/>
  <c r="U18" i="40"/>
  <c r="T18" i="40"/>
  <c r="S18" i="40"/>
  <c r="U17" i="40"/>
  <c r="T17" i="40"/>
  <c r="S17" i="40"/>
  <c r="U16" i="40"/>
  <c r="T16" i="40"/>
  <c r="S16" i="40"/>
  <c r="U15" i="40"/>
  <c r="T15" i="40"/>
  <c r="S15" i="40"/>
  <c r="U14" i="40"/>
  <c r="T14" i="40"/>
  <c r="S14" i="40"/>
  <c r="U13" i="40"/>
  <c r="T13" i="40"/>
  <c r="S13" i="40"/>
  <c r="U12" i="40"/>
  <c r="T12" i="40"/>
  <c r="S12" i="40"/>
  <c r="U11" i="40"/>
  <c r="T11" i="40"/>
  <c r="S11" i="40"/>
  <c r="U10" i="40"/>
  <c r="T10" i="40"/>
  <c r="S10" i="40"/>
  <c r="U9" i="40"/>
  <c r="T9" i="40"/>
  <c r="S9" i="40"/>
  <c r="U8" i="40"/>
  <c r="T8" i="40"/>
  <c r="S8" i="40"/>
  <c r="U7" i="40"/>
  <c r="T7" i="40"/>
  <c r="S7" i="40"/>
  <c r="U6" i="40"/>
  <c r="T6" i="40"/>
  <c r="S6" i="40"/>
  <c r="U5" i="40"/>
  <c r="T5" i="40"/>
  <c r="S5" i="40"/>
  <c r="U4" i="40"/>
  <c r="T4" i="40"/>
  <c r="S4" i="40"/>
  <c r="U3" i="40"/>
  <c r="T3" i="40"/>
  <c r="S3" i="40"/>
  <c r="U2" i="40"/>
  <c r="T2" i="40"/>
  <c r="S2" i="40"/>
  <c r="C65" i="40"/>
  <c r="V65" i="40" s="1"/>
  <c r="B65" i="40"/>
  <c r="C64" i="40"/>
  <c r="V64" i="40" s="1"/>
  <c r="B64" i="40"/>
  <c r="C63" i="40"/>
  <c r="V63" i="40" s="1"/>
  <c r="B63" i="40"/>
  <c r="C62" i="40"/>
  <c r="V62" i="40" s="1"/>
  <c r="B62" i="40"/>
  <c r="C61" i="40"/>
  <c r="V61" i="40" s="1"/>
  <c r="B61" i="40"/>
  <c r="C60" i="40"/>
  <c r="V60" i="40" s="1"/>
  <c r="B60" i="40"/>
  <c r="C59" i="40"/>
  <c r="V59" i="40" s="1"/>
  <c r="B59" i="40"/>
  <c r="C58" i="40"/>
  <c r="V58" i="40" s="1"/>
  <c r="B58" i="40"/>
  <c r="C57" i="40"/>
  <c r="V57" i="40" s="1"/>
  <c r="B57" i="40"/>
  <c r="C56" i="40"/>
  <c r="V56" i="40" s="1"/>
  <c r="B56" i="40"/>
  <c r="C55" i="40"/>
  <c r="V55" i="40" s="1"/>
  <c r="B55" i="40"/>
  <c r="C54" i="40"/>
  <c r="V54" i="40" s="1"/>
  <c r="B54" i="40"/>
  <c r="C53" i="40"/>
  <c r="V53" i="40" s="1"/>
  <c r="B53" i="40"/>
  <c r="C52" i="40"/>
  <c r="V52" i="40" s="1"/>
  <c r="B52" i="40"/>
  <c r="C51" i="40"/>
  <c r="V51" i="40" s="1"/>
  <c r="B51" i="40"/>
  <c r="C50" i="40"/>
  <c r="V50" i="40" s="1"/>
  <c r="B50" i="40"/>
  <c r="C49" i="40"/>
  <c r="V49" i="40" s="1"/>
  <c r="B49" i="40"/>
  <c r="C48" i="40"/>
  <c r="V48" i="40" s="1"/>
  <c r="B48" i="40"/>
  <c r="C47" i="40"/>
  <c r="V47" i="40" s="1"/>
  <c r="B47" i="40"/>
  <c r="C46" i="40"/>
  <c r="V46" i="40" s="1"/>
  <c r="B46" i="40"/>
  <c r="C45" i="40"/>
  <c r="V45" i="40" s="1"/>
  <c r="B45" i="40"/>
  <c r="C44" i="40"/>
  <c r="V44" i="40" s="1"/>
  <c r="B44" i="40"/>
  <c r="C43" i="40"/>
  <c r="V43" i="40" s="1"/>
  <c r="B43" i="40"/>
  <c r="C42" i="40"/>
  <c r="V42" i="40" s="1"/>
  <c r="B42" i="40"/>
  <c r="C41" i="40"/>
  <c r="V41" i="40" s="1"/>
  <c r="B41" i="40"/>
  <c r="C40" i="40"/>
  <c r="V40" i="40" s="1"/>
  <c r="B40" i="40"/>
  <c r="C39" i="40"/>
  <c r="V39" i="40" s="1"/>
  <c r="B39" i="40"/>
  <c r="C38" i="40"/>
  <c r="V38" i="40" s="1"/>
  <c r="B38" i="40"/>
  <c r="C37" i="40"/>
  <c r="V37" i="40" s="1"/>
  <c r="B37" i="40"/>
  <c r="C36" i="40"/>
  <c r="V36" i="40" s="1"/>
  <c r="B36" i="40"/>
  <c r="C35" i="40"/>
  <c r="V35" i="40" s="1"/>
  <c r="B35" i="40"/>
  <c r="C34" i="40"/>
  <c r="V34" i="40" s="1"/>
  <c r="B34" i="40"/>
  <c r="C33" i="40"/>
  <c r="V33" i="40" s="1"/>
  <c r="B33" i="40"/>
  <c r="C32" i="40"/>
  <c r="V32" i="40" s="1"/>
  <c r="B32" i="40"/>
  <c r="C31" i="40"/>
  <c r="V31" i="40" s="1"/>
  <c r="B31" i="40"/>
  <c r="C30" i="40"/>
  <c r="V30" i="40" s="1"/>
  <c r="B30" i="40"/>
  <c r="C29" i="40"/>
  <c r="V29" i="40" s="1"/>
  <c r="B29" i="40"/>
  <c r="C28" i="40"/>
  <c r="V28" i="40" s="1"/>
  <c r="B28" i="40"/>
  <c r="C27" i="40"/>
  <c r="V27" i="40" s="1"/>
  <c r="B27" i="40"/>
  <c r="C26" i="40"/>
  <c r="V26" i="40" s="1"/>
  <c r="B26" i="40"/>
  <c r="C25" i="40"/>
  <c r="V25" i="40" s="1"/>
  <c r="B25" i="40"/>
  <c r="C24" i="40"/>
  <c r="V24" i="40" s="1"/>
  <c r="B24" i="40"/>
  <c r="C23" i="40"/>
  <c r="V23" i="40" s="1"/>
  <c r="B23" i="40"/>
  <c r="C22" i="40"/>
  <c r="V22" i="40" s="1"/>
  <c r="B22" i="40"/>
  <c r="C21" i="40"/>
  <c r="V21" i="40" s="1"/>
  <c r="B21" i="40"/>
  <c r="C20" i="40"/>
  <c r="V20" i="40" s="1"/>
  <c r="B20" i="40"/>
  <c r="C19" i="40"/>
  <c r="V19" i="40" s="1"/>
  <c r="B19" i="40"/>
  <c r="C18" i="40"/>
  <c r="V18" i="40" s="1"/>
  <c r="B18" i="40"/>
  <c r="C17" i="40"/>
  <c r="V17" i="40" s="1"/>
  <c r="B17" i="40"/>
  <c r="C16" i="40"/>
  <c r="V16" i="40" s="1"/>
  <c r="B16" i="40"/>
  <c r="C15" i="40"/>
  <c r="V15" i="40" s="1"/>
  <c r="B15" i="40"/>
  <c r="C14" i="40"/>
  <c r="V14" i="40" s="1"/>
  <c r="B14" i="40"/>
  <c r="C13" i="40"/>
  <c r="V13" i="40" s="1"/>
  <c r="B13" i="40"/>
  <c r="C12" i="40"/>
  <c r="V12" i="40" s="1"/>
  <c r="B12" i="40"/>
  <c r="C11" i="40"/>
  <c r="V11" i="40" s="1"/>
  <c r="B11" i="40"/>
  <c r="C10" i="40"/>
  <c r="V10" i="40" s="1"/>
  <c r="B10" i="40"/>
  <c r="C9" i="40"/>
  <c r="V9" i="40" s="1"/>
  <c r="B9" i="40"/>
  <c r="C8" i="40"/>
  <c r="V8" i="40" s="1"/>
  <c r="B8" i="40"/>
  <c r="C7" i="40"/>
  <c r="V7" i="40" s="1"/>
  <c r="B7" i="40"/>
  <c r="C6" i="40"/>
  <c r="V6" i="40" s="1"/>
  <c r="B6" i="40"/>
  <c r="C5" i="40"/>
  <c r="V5" i="40" s="1"/>
  <c r="B5" i="40"/>
  <c r="C4" i="40"/>
  <c r="V4" i="40" s="1"/>
  <c r="B4" i="40"/>
  <c r="C3" i="40"/>
  <c r="V3" i="40" s="1"/>
  <c r="B3" i="40"/>
  <c r="C2" i="40"/>
  <c r="V2" i="40" s="1"/>
  <c r="B2" i="40"/>
  <c r="G12" i="51" l="1"/>
  <c r="G49" i="51"/>
  <c r="G65" i="51"/>
  <c r="M12" i="51"/>
  <c r="E12" i="51"/>
  <c r="M57" i="51"/>
  <c r="M49" i="51"/>
  <c r="K43" i="51"/>
  <c r="K18" i="51"/>
  <c r="K61" i="51"/>
  <c r="K22" i="51"/>
  <c r="G40" i="51"/>
  <c r="M33" i="51"/>
  <c r="G27" i="51"/>
  <c r="G57" i="51"/>
  <c r="K49" i="51"/>
  <c r="H43" i="51"/>
  <c r="H18" i="51"/>
  <c r="H61" i="51"/>
  <c r="H22" i="51"/>
  <c r="F40" i="51"/>
  <c r="K12" i="51"/>
  <c r="E57" i="51"/>
  <c r="H49" i="51"/>
  <c r="G43" i="51"/>
  <c r="G18" i="51"/>
  <c r="C12" i="51"/>
  <c r="C49" i="51"/>
  <c r="M65" i="51"/>
  <c r="I19" i="51"/>
  <c r="G64" i="51"/>
  <c r="C43" i="51"/>
  <c r="E61" i="51"/>
  <c r="E22" i="51"/>
  <c r="K40" i="51"/>
  <c r="C26" i="51"/>
  <c r="G3" i="51"/>
  <c r="M4" i="51"/>
  <c r="E33" i="51"/>
  <c r="F30" i="51"/>
  <c r="C51" i="51"/>
  <c r="D29" i="51"/>
  <c r="F15" i="51"/>
  <c r="L56" i="51"/>
  <c r="C47" i="51"/>
  <c r="L9" i="51"/>
  <c r="C9" i="51"/>
  <c r="C61" i="51"/>
  <c r="C22" i="51"/>
  <c r="I40" i="51"/>
  <c r="L4" i="51"/>
  <c r="C33" i="51"/>
  <c r="E15" i="51"/>
  <c r="M52" i="51"/>
  <c r="D52" i="51"/>
  <c r="L2" i="51"/>
  <c r="C2" i="51"/>
  <c r="K38" i="51"/>
  <c r="C38" i="51"/>
  <c r="E65" i="51"/>
  <c r="M31" i="51"/>
  <c r="M18" i="51"/>
  <c r="E40" i="51"/>
  <c r="E3" i="51"/>
  <c r="H4" i="51"/>
  <c r="C15" i="51"/>
  <c r="L52" i="51"/>
  <c r="C52" i="51"/>
  <c r="K2" i="51"/>
  <c r="G54" i="51"/>
  <c r="I31" i="51"/>
  <c r="E18" i="51"/>
  <c r="C40" i="51"/>
  <c r="K44" i="51"/>
  <c r="G4" i="51"/>
  <c r="K51" i="51"/>
  <c r="M15" i="51"/>
  <c r="K52" i="51"/>
  <c r="E49" i="51"/>
  <c r="G31" i="51"/>
  <c r="C18" i="51"/>
  <c r="E4" i="51"/>
  <c r="J51" i="51"/>
  <c r="M64" i="51"/>
  <c r="M43" i="51"/>
  <c r="I48" i="51"/>
  <c r="D11" i="51"/>
  <c r="M62" i="51"/>
  <c r="M61" i="51"/>
  <c r="M41" i="51"/>
  <c r="M22" i="51"/>
  <c r="E44" i="51"/>
  <c r="H26" i="51"/>
  <c r="I33" i="51"/>
  <c r="J30" i="51"/>
  <c r="F51" i="51"/>
  <c r="G29" i="51"/>
  <c r="I15" i="51"/>
  <c r="D56" i="51"/>
  <c r="F47" i="51"/>
  <c r="E9" i="51"/>
  <c r="G52" i="51"/>
  <c r="F48" i="51"/>
  <c r="C4" i="51"/>
  <c r="M25" i="51"/>
  <c r="M9" i="51"/>
  <c r="L38" i="51"/>
  <c r="M24" i="51"/>
  <c r="D8" i="51"/>
  <c r="J21" i="51"/>
  <c r="M6" i="51"/>
  <c r="F21" i="51"/>
  <c r="G10" i="51"/>
  <c r="H17" i="51"/>
  <c r="M5" i="51"/>
  <c r="J37" i="51"/>
  <c r="F24" i="51"/>
  <c r="G35" i="51"/>
  <c r="L10" i="51"/>
  <c r="G26" i="51"/>
  <c r="J7" i="51"/>
  <c r="H37" i="51"/>
  <c r="E8" i="51"/>
  <c r="H55" i="51"/>
  <c r="E25" i="51"/>
  <c r="F9" i="51"/>
  <c r="M2" i="51"/>
  <c r="J38" i="51"/>
  <c r="M8" i="51"/>
  <c r="C8" i="51"/>
  <c r="G21" i="51"/>
  <c r="C36" i="51"/>
  <c r="E47" i="51"/>
  <c r="D2" i="51"/>
  <c r="F32" i="51"/>
  <c r="J36" i="51"/>
  <c r="D10" i="51"/>
  <c r="L20" i="51"/>
  <c r="H16" i="51"/>
  <c r="H13" i="51"/>
  <c r="I62" i="51"/>
  <c r="L59" i="51"/>
  <c r="J15" i="51"/>
  <c r="K50" i="51"/>
  <c r="D9" i="51"/>
  <c r="H2" i="51"/>
  <c r="G38" i="51"/>
  <c r="I34" i="51"/>
  <c r="I32" i="51"/>
  <c r="I24" i="51"/>
  <c r="L8" i="51"/>
  <c r="C6" i="51"/>
  <c r="I35" i="51"/>
  <c r="F10" i="51"/>
  <c r="K30" i="51"/>
  <c r="H52" i="51"/>
  <c r="D38" i="51"/>
  <c r="G8" i="51"/>
  <c r="M21" i="51"/>
  <c r="F17" i="51"/>
  <c r="E51" i="51"/>
  <c r="L34" i="51"/>
  <c r="H36" i="51"/>
  <c r="L17" i="51"/>
  <c r="E43" i="51"/>
  <c r="G11" i="51"/>
  <c r="M23" i="51"/>
  <c r="I41" i="51"/>
  <c r="G44" i="51"/>
  <c r="M3" i="51"/>
  <c r="J33" i="51"/>
  <c r="G15" i="51"/>
  <c r="K28" i="51"/>
  <c r="H50" i="51"/>
  <c r="G2" i="51"/>
  <c r="F38" i="51"/>
  <c r="H34" i="51"/>
  <c r="H32" i="51"/>
  <c r="H24" i="51"/>
  <c r="K8" i="51"/>
  <c r="L6" i="51"/>
  <c r="E21" i="51"/>
  <c r="E29" i="51"/>
  <c r="K58" i="51"/>
  <c r="D34" i="51"/>
  <c r="K21" i="51"/>
  <c r="J10" i="51"/>
  <c r="G33" i="51"/>
  <c r="H29" i="51"/>
  <c r="G47" i="51"/>
  <c r="E2" i="51"/>
  <c r="K37" i="51"/>
  <c r="E38" i="51"/>
  <c r="E34" i="51"/>
  <c r="G24" i="51"/>
  <c r="J8" i="51"/>
  <c r="D21" i="51"/>
  <c r="M10" i="51"/>
  <c r="E10" i="51"/>
  <c r="M56" i="51"/>
  <c r="J6" i="51"/>
  <c r="C21" i="51"/>
  <c r="J55" i="51"/>
  <c r="I42" i="51"/>
  <c r="C56" i="51"/>
  <c r="M38" i="51"/>
  <c r="D24" i="51"/>
  <c r="D35" i="51"/>
  <c r="G61" i="51"/>
  <c r="I26" i="51"/>
  <c r="G30" i="51"/>
  <c r="G51" i="51"/>
  <c r="J5" i="51"/>
  <c r="E56" i="51"/>
  <c r="E58" i="51"/>
  <c r="F52" i="51"/>
  <c r="I37" i="51"/>
  <c r="M34" i="51"/>
  <c r="C34" i="51"/>
  <c r="C32" i="51"/>
  <c r="E24" i="51"/>
  <c r="F8" i="51"/>
  <c r="I6" i="51"/>
  <c r="I36" i="51"/>
  <c r="L21" i="51"/>
  <c r="E35" i="51"/>
  <c r="M17" i="51"/>
  <c r="E17" i="51"/>
  <c r="K10" i="51"/>
  <c r="C10" i="51"/>
  <c r="I64" i="51"/>
  <c r="M48" i="51"/>
  <c r="G22" i="51"/>
  <c r="E52" i="51"/>
  <c r="H6" i="51"/>
  <c r="M35" i="51"/>
  <c r="D17" i="51"/>
  <c r="J34" i="51"/>
  <c r="I38" i="51"/>
  <c r="I28" i="51"/>
  <c r="G20" i="51"/>
  <c r="J39" i="51"/>
  <c r="K55" i="51"/>
  <c r="J59" i="51"/>
  <c r="M59" i="51"/>
  <c r="F53" i="51"/>
  <c r="J14" i="51"/>
  <c r="I14" i="51"/>
  <c r="J35" i="51"/>
  <c r="D7" i="51"/>
  <c r="F45" i="51"/>
  <c r="I45" i="51"/>
  <c r="C60" i="51"/>
  <c r="K24" i="51"/>
  <c r="G37" i="51"/>
  <c r="H53" i="51"/>
  <c r="I17" i="51"/>
  <c r="E6" i="51"/>
  <c r="F34" i="51"/>
  <c r="L5" i="51"/>
  <c r="H8" i="51"/>
  <c r="I47" i="51"/>
  <c r="C3" i="51"/>
  <c r="L63" i="51"/>
  <c r="J46" i="51"/>
  <c r="J2" i="51"/>
  <c r="M42" i="51"/>
  <c r="G23" i="51"/>
  <c r="H58" i="51"/>
  <c r="E30" i="51"/>
  <c r="H41" i="51"/>
  <c r="C62" i="51"/>
  <c r="J64" i="51"/>
  <c r="K56" i="51"/>
  <c r="H48" i="51"/>
  <c r="G46" i="51"/>
  <c r="K25" i="51"/>
  <c r="C44" i="51"/>
  <c r="M11" i="51"/>
  <c r="D51" i="51"/>
  <c r="J40" i="51"/>
  <c r="H31" i="51"/>
  <c r="H19" i="51"/>
  <c r="K19" i="51"/>
  <c r="J26" i="51"/>
  <c r="L65" i="51"/>
  <c r="L43" i="51"/>
  <c r="F65" i="51"/>
  <c r="J54" i="51"/>
  <c r="I65" i="51"/>
  <c r="D27" i="51"/>
  <c r="K57" i="51"/>
  <c r="D57" i="51"/>
  <c r="D49" i="51"/>
  <c r="F12" i="51"/>
  <c r="L27" i="51"/>
  <c r="E54" i="51"/>
  <c r="D65" i="51"/>
  <c r="L31" i="51"/>
  <c r="I27" i="51"/>
  <c r="C65" i="51"/>
  <c r="L28" i="51"/>
  <c r="C28" i="51"/>
  <c r="L14" i="51"/>
  <c r="K45" i="51"/>
  <c r="J32" i="51"/>
  <c r="K53" i="51"/>
  <c r="G9" i="51"/>
  <c r="H56" i="51"/>
  <c r="L47" i="51"/>
  <c r="J62" i="51"/>
  <c r="G62" i="51"/>
  <c r="K64" i="51"/>
  <c r="F4" i="51"/>
  <c r="F49" i="51"/>
  <c r="K65" i="51"/>
  <c r="H23" i="51"/>
  <c r="K47" i="51"/>
  <c r="G63" i="51"/>
  <c r="D40" i="51"/>
  <c r="K4" i="51"/>
  <c r="H57" i="51"/>
  <c r="M16" i="51"/>
  <c r="I29" i="51"/>
  <c r="H28" i="51"/>
  <c r="F20" i="51"/>
  <c r="E39" i="51"/>
  <c r="G17" i="51"/>
  <c r="F6" i="51"/>
  <c r="E59" i="51"/>
  <c r="I2" i="51"/>
  <c r="D55" i="51"/>
  <c r="G53" i="51"/>
  <c r="H14" i="51"/>
  <c r="D20" i="51"/>
  <c r="L7" i="51"/>
  <c r="J45" i="51"/>
  <c r="G45" i="51"/>
  <c r="K60" i="51"/>
  <c r="H10" i="51"/>
  <c r="C24" i="51"/>
  <c r="F37" i="51"/>
  <c r="D14" i="51"/>
  <c r="E16" i="51"/>
  <c r="M32" i="51"/>
  <c r="K34" i="51"/>
  <c r="C58" i="51"/>
  <c r="D5" i="51"/>
  <c r="H38" i="51"/>
  <c r="G56" i="51"/>
  <c r="H3" i="51"/>
  <c r="J44" i="51"/>
  <c r="K63" i="51"/>
  <c r="H46" i="51"/>
  <c r="G58" i="51"/>
  <c r="F29" i="51"/>
  <c r="E42" i="51"/>
  <c r="L23" i="51"/>
  <c r="H9" i="51"/>
  <c r="I25" i="51"/>
  <c r="C30" i="51"/>
  <c r="H62" i="51"/>
  <c r="D46" i="51"/>
  <c r="G5" i="51"/>
  <c r="G48" i="51"/>
  <c r="L58" i="51"/>
  <c r="I44" i="51"/>
  <c r="E11" i="51"/>
  <c r="M51" i="51"/>
  <c r="M40" i="51"/>
  <c r="F64" i="51"/>
  <c r="G19" i="51"/>
  <c r="C19" i="51"/>
  <c r="D22" i="51"/>
  <c r="F18" i="51"/>
  <c r="C27" i="51"/>
  <c r="F54" i="51"/>
  <c r="F27" i="51"/>
  <c r="I18" i="51"/>
  <c r="I39" i="51"/>
  <c r="M28" i="51"/>
  <c r="M13" i="51"/>
  <c r="J31" i="51"/>
  <c r="F46" i="51"/>
  <c r="C23" i="51"/>
  <c r="D42" i="51"/>
  <c r="H33" i="51"/>
  <c r="H54" i="51"/>
  <c r="H63" i="51"/>
  <c r="F56" i="51"/>
  <c r="C31" i="51"/>
  <c r="L12" i="51"/>
  <c r="G55" i="51"/>
  <c r="I55" i="51"/>
  <c r="G28" i="51"/>
  <c r="E20" i="51"/>
  <c r="C39" i="51"/>
  <c r="M36" i="51"/>
  <c r="K6" i="51"/>
  <c r="D59" i="51"/>
  <c r="J47" i="51"/>
  <c r="L55" i="51"/>
  <c r="E53" i="51"/>
  <c r="F14" i="51"/>
  <c r="E14" i="51"/>
  <c r="C7" i="51"/>
  <c r="H45" i="51"/>
  <c r="H60" i="51"/>
  <c r="M60" i="51"/>
  <c r="J17" i="51"/>
  <c r="J24" i="51"/>
  <c r="E37" i="51"/>
  <c r="I21" i="51"/>
  <c r="C17" i="51"/>
  <c r="E32" i="51"/>
  <c r="K20" i="51"/>
  <c r="M58" i="51"/>
  <c r="K5" i="51"/>
  <c r="J52" i="51"/>
  <c r="F25" i="51"/>
  <c r="L3" i="51"/>
  <c r="I63" i="51"/>
  <c r="L46" i="51"/>
  <c r="D50" i="51"/>
  <c r="J29" i="51"/>
  <c r="J42" i="51"/>
  <c r="D23" i="51"/>
  <c r="J9" i="51"/>
  <c r="F5" i="51"/>
  <c r="I30" i="51"/>
  <c r="F41" i="51"/>
  <c r="K9" i="51"/>
  <c r="C29" i="51"/>
  <c r="L48" i="51"/>
  <c r="D58" i="51"/>
  <c r="I5" i="51"/>
  <c r="G41" i="51"/>
  <c r="J11" i="51"/>
  <c r="J12" i="51"/>
  <c r="F31" i="51"/>
  <c r="H51" i="51"/>
  <c r="J19" i="51"/>
  <c r="F26" i="51"/>
  <c r="L22" i="51"/>
  <c r="L49" i="51"/>
  <c r="H27" i="51"/>
  <c r="K27" i="51"/>
  <c r="I22" i="51"/>
  <c r="M54" i="51"/>
  <c r="D64" i="51"/>
  <c r="J27" i="51"/>
  <c r="D36" i="51"/>
  <c r="J25" i="51"/>
  <c r="G7" i="51"/>
  <c r="F16" i="51"/>
  <c r="L35" i="51"/>
  <c r="D15" i="51"/>
  <c r="J22" i="51"/>
  <c r="D41" i="51"/>
  <c r="L25" i="51"/>
  <c r="D31" i="51"/>
  <c r="D18" i="51"/>
  <c r="L54" i="51"/>
  <c r="F2" i="51"/>
  <c r="J43" i="51"/>
  <c r="F44" i="51"/>
  <c r="D43" i="51"/>
  <c r="K13" i="51"/>
  <c r="I13" i="51"/>
  <c r="E28" i="51"/>
  <c r="M44" i="51"/>
  <c r="K39" i="51"/>
  <c r="E36" i="51"/>
  <c r="G32" i="51"/>
  <c r="I59" i="51"/>
  <c r="L13" i="51"/>
  <c r="I8" i="51"/>
  <c r="D53" i="51"/>
  <c r="M14" i="51"/>
  <c r="K7" i="51"/>
  <c r="E45" i="51"/>
  <c r="G60" i="51"/>
  <c r="I60" i="51"/>
  <c r="F13" i="51"/>
  <c r="L24" i="51"/>
  <c r="L16" i="51"/>
  <c r="G13" i="51"/>
  <c r="L32" i="51"/>
  <c r="I58" i="51"/>
  <c r="I52" i="51"/>
  <c r="C5" i="51"/>
  <c r="D3" i="51"/>
  <c r="F63" i="51"/>
  <c r="C63" i="51"/>
  <c r="K46" i="51"/>
  <c r="M50" i="51"/>
  <c r="K29" i="51"/>
  <c r="H42" i="51"/>
  <c r="J23" i="51"/>
  <c r="E50" i="51"/>
  <c r="L29" i="51"/>
  <c r="K26" i="51"/>
  <c r="E41" i="51"/>
  <c r="F62" i="51"/>
  <c r="F50" i="51"/>
  <c r="M29" i="51"/>
  <c r="D48" i="51"/>
  <c r="J58" i="51"/>
  <c r="L44" i="51"/>
  <c r="G42" i="51"/>
  <c r="H11" i="51"/>
  <c r="D4" i="51"/>
  <c r="L57" i="51"/>
  <c r="L64" i="51"/>
  <c r="L33" i="51"/>
  <c r="F19" i="51"/>
  <c r="I51" i="51"/>
  <c r="L26" i="51"/>
  <c r="D61" i="51"/>
  <c r="F57" i="51"/>
  <c r="I54" i="51"/>
  <c r="F43" i="51"/>
  <c r="H65" i="51"/>
  <c r="J57" i="51"/>
  <c r="I61" i="51"/>
  <c r="I12" i="51"/>
  <c r="D33" i="51"/>
  <c r="L61" i="51"/>
  <c r="H35" i="51"/>
  <c r="K16" i="51"/>
  <c r="E55" i="51"/>
  <c r="M55" i="51"/>
  <c r="K32" i="51"/>
  <c r="E63" i="51"/>
  <c r="K42" i="51"/>
  <c r="L62" i="51"/>
  <c r="E48" i="51"/>
  <c r="H40" i="51"/>
  <c r="M26" i="51"/>
  <c r="I57" i="51"/>
  <c r="E5" i="51"/>
  <c r="K62" i="51"/>
  <c r="F11" i="51"/>
  <c r="D19" i="51"/>
  <c r="K17" i="51"/>
  <c r="I16" i="51"/>
  <c r="D28" i="51"/>
  <c r="H39" i="51"/>
  <c r="M39" i="51"/>
  <c r="L36" i="51"/>
  <c r="I9" i="51"/>
  <c r="K59" i="51"/>
  <c r="D13" i="51"/>
  <c r="C20" i="51"/>
  <c r="M53" i="51"/>
  <c r="C14" i="51"/>
  <c r="J13" i="51"/>
  <c r="F7" i="51"/>
  <c r="I7" i="51"/>
  <c r="D45" i="51"/>
  <c r="L60" i="51"/>
  <c r="F60" i="51"/>
  <c r="K35" i="51"/>
  <c r="M37" i="51"/>
  <c r="C13" i="51"/>
  <c r="C35" i="51"/>
  <c r="D32" i="51"/>
  <c r="H7" i="51"/>
  <c r="J50" i="51"/>
  <c r="J18" i="51"/>
  <c r="F58" i="51"/>
  <c r="L15" i="51"/>
  <c r="J3" i="51"/>
  <c r="M63" i="51"/>
  <c r="I46" i="51"/>
  <c r="F33" i="51"/>
  <c r="L42" i="51"/>
  <c r="E23" i="51"/>
  <c r="H47" i="51"/>
  <c r="L51" i="51"/>
  <c r="L41" i="51"/>
  <c r="J41" i="51"/>
  <c r="E62" i="51"/>
  <c r="M47" i="51"/>
  <c r="F3" i="51"/>
  <c r="J48" i="51"/>
  <c r="G50" i="51"/>
  <c r="D44" i="51"/>
  <c r="I23" i="51"/>
  <c r="L11" i="51"/>
  <c r="E26" i="51"/>
  <c r="M19" i="51"/>
  <c r="D26" i="51"/>
  <c r="D54" i="51"/>
  <c r="G39" i="51"/>
  <c r="H59" i="51"/>
  <c r="C53" i="51"/>
  <c r="D60" i="51"/>
  <c r="C37" i="51"/>
  <c r="I50" i="51"/>
  <c r="K3" i="51"/>
  <c r="C46" i="51"/>
  <c r="H30" i="51"/>
  <c r="J56" i="51"/>
  <c r="H44" i="51"/>
  <c r="K11" i="51"/>
  <c r="E19" i="51"/>
  <c r="F22" i="51"/>
  <c r="I43" i="51"/>
  <c r="F42" i="51"/>
  <c r="D30" i="51"/>
  <c r="K48" i="51"/>
  <c r="C11" i="51"/>
  <c r="E64" i="51"/>
  <c r="M20" i="51"/>
  <c r="F28" i="51"/>
  <c r="H20" i="51"/>
  <c r="L39" i="51"/>
  <c r="F39" i="51"/>
  <c r="K36" i="51"/>
  <c r="G59" i="51"/>
  <c r="C16" i="51"/>
  <c r="J53" i="51"/>
  <c r="L53" i="51"/>
  <c r="G14" i="51"/>
  <c r="E7" i="51"/>
  <c r="I4" i="51"/>
  <c r="M45" i="51"/>
  <c r="J60" i="51"/>
  <c r="E13" i="51"/>
  <c r="F36" i="51"/>
  <c r="L37" i="51"/>
  <c r="J20" i="51"/>
  <c r="G16" i="51"/>
  <c r="G34" i="51"/>
  <c r="M30" i="51"/>
  <c r="C25" i="51"/>
  <c r="J49" i="51"/>
  <c r="C50" i="51"/>
  <c r="H15" i="51"/>
  <c r="J63" i="51"/>
  <c r="M46" i="51"/>
  <c r="G25" i="51"/>
  <c r="C42" i="51"/>
  <c r="K23" i="51"/>
  <c r="D47" i="51"/>
  <c r="L30" i="51"/>
  <c r="K41" i="51"/>
  <c r="D62" i="51"/>
  <c r="D63" i="51"/>
  <c r="F23" i="51"/>
  <c r="C48" i="51"/>
  <c r="D25" i="51"/>
  <c r="I11" i="51"/>
  <c r="L40" i="51"/>
  <c r="K31" i="51"/>
  <c r="C64" i="51"/>
  <c r="K33" i="51"/>
  <c r="L19" i="51"/>
  <c r="J4" i="51"/>
  <c r="E31" i="51"/>
  <c r="L18" i="51"/>
  <c r="D12" i="51"/>
  <c r="C54" i="51"/>
  <c r="H12" i="51"/>
  <c r="I49" i="51"/>
  <c r="E27" i="51"/>
  <c r="I10" i="51"/>
  <c r="J28" i="51"/>
  <c r="I20" i="51"/>
  <c r="D39" i="51"/>
  <c r="C55" i="51"/>
  <c r="G6" i="51"/>
  <c r="F59" i="51"/>
  <c r="C59" i="51"/>
  <c r="J16" i="51"/>
  <c r="I53" i="51"/>
  <c r="K14" i="51"/>
  <c r="F35" i="51"/>
  <c r="M7" i="51"/>
  <c r="L45" i="51"/>
  <c r="E60" i="51"/>
  <c r="F55" i="51"/>
  <c r="D6" i="51"/>
  <c r="D37" i="51"/>
  <c r="I56" i="51"/>
  <c r="D16" i="51"/>
  <c r="G36" i="51"/>
  <c r="C45" i="51"/>
  <c r="H5" i="51"/>
  <c r="H21" i="51"/>
  <c r="L50" i="51"/>
  <c r="K15" i="51"/>
  <c r="I3" i="51"/>
  <c r="E46" i="51"/>
  <c r="J61" i="51"/>
  <c r="C41" i="51"/>
  <c r="H25" i="51"/>
  <c r="H64" i="51"/>
  <c r="C57" i="51"/>
  <c r="K54" i="51"/>
  <c r="J65" i="51"/>
  <c r="F61" i="51"/>
  <c r="M27" i="51"/>
  <c r="G49" i="41"/>
  <c r="G8" i="44"/>
  <c r="J7" i="44"/>
  <c r="J3" i="44"/>
  <c r="N2" i="44"/>
  <c r="F2" i="44"/>
  <c r="G9" i="44"/>
  <c r="I7" i="44"/>
  <c r="K10" i="44"/>
  <c r="M4" i="44"/>
  <c r="E4" i="44"/>
  <c r="G6" i="44"/>
  <c r="I3" i="44"/>
  <c r="K5" i="44"/>
  <c r="M8" i="44"/>
  <c r="E8" i="44"/>
  <c r="L10" i="44"/>
  <c r="L5" i="44"/>
  <c r="M2" i="44"/>
  <c r="N9" i="44"/>
  <c r="F9" i="44"/>
  <c r="H7" i="44"/>
  <c r="J10" i="44"/>
  <c r="L4" i="44"/>
  <c r="N6" i="44"/>
  <c r="F6" i="44"/>
  <c r="H3" i="44"/>
  <c r="J5" i="44"/>
  <c r="L8" i="44"/>
  <c r="H9" i="44"/>
  <c r="N8" i="44"/>
  <c r="L2" i="44"/>
  <c r="M9" i="44"/>
  <c r="E9" i="44"/>
  <c r="G7" i="44"/>
  <c r="I10" i="44"/>
  <c r="K4" i="44"/>
  <c r="M6" i="44"/>
  <c r="E6" i="44"/>
  <c r="G3" i="44"/>
  <c r="I5" i="44"/>
  <c r="K8" i="44"/>
  <c r="F4" i="44"/>
  <c r="K2" i="44"/>
  <c r="L9" i="44"/>
  <c r="N7" i="44"/>
  <c r="F7" i="44"/>
  <c r="H10" i="44"/>
  <c r="J4" i="44"/>
  <c r="L6" i="44"/>
  <c r="N3" i="44"/>
  <c r="F3" i="44"/>
  <c r="H5" i="44"/>
  <c r="J8" i="44"/>
  <c r="E2" i="44"/>
  <c r="H6" i="44"/>
  <c r="J2" i="44"/>
  <c r="K9" i="44"/>
  <c r="M7" i="44"/>
  <c r="E7" i="44"/>
  <c r="G10" i="44"/>
  <c r="I4" i="44"/>
  <c r="K6" i="44"/>
  <c r="M3" i="44"/>
  <c r="E3" i="44"/>
  <c r="G5" i="44"/>
  <c r="I8" i="44"/>
  <c r="F8" i="44"/>
  <c r="I2" i="44"/>
  <c r="J9" i="44"/>
  <c r="L7" i="44"/>
  <c r="N10" i="44"/>
  <c r="F10" i="44"/>
  <c r="H4" i="44"/>
  <c r="J6" i="44"/>
  <c r="L3" i="44"/>
  <c r="N5" i="44"/>
  <c r="F5" i="44"/>
  <c r="H8" i="44"/>
  <c r="G2" i="44"/>
  <c r="N4" i="44"/>
  <c r="H2" i="44"/>
  <c r="I9" i="44"/>
  <c r="K7" i="44"/>
  <c r="M10" i="44"/>
  <c r="E10" i="44"/>
  <c r="G4" i="44"/>
  <c r="I6" i="44"/>
  <c r="K3" i="44"/>
  <c r="M5" i="44"/>
  <c r="E5" i="44"/>
  <c r="G54" i="41"/>
  <c r="G34" i="41"/>
  <c r="G52" i="41"/>
  <c r="G31" i="41"/>
  <c r="G13" i="41"/>
  <c r="G64" i="41"/>
  <c r="G28" i="41"/>
  <c r="G33" i="41"/>
  <c r="E9" i="41"/>
  <c r="G62" i="41"/>
  <c r="G43" i="41"/>
  <c r="G2" i="41"/>
  <c r="G4" i="41"/>
  <c r="G58" i="41"/>
  <c r="G25" i="41"/>
  <c r="G22" i="41"/>
  <c r="G32" i="41"/>
  <c r="G37" i="41"/>
  <c r="G19" i="41"/>
  <c r="G63" i="41"/>
  <c r="G17" i="41"/>
  <c r="G42" i="41"/>
  <c r="G47" i="41"/>
  <c r="G61" i="41"/>
  <c r="G18" i="41"/>
  <c r="G7" i="41"/>
  <c r="F63" i="41"/>
  <c r="F17" i="41"/>
  <c r="F40" i="41"/>
  <c r="F47" i="41"/>
  <c r="F61" i="41"/>
  <c r="F18" i="41"/>
  <c r="F7" i="41"/>
  <c r="F46" i="41"/>
  <c r="E39" i="41"/>
  <c r="E57" i="41"/>
  <c r="E17" i="41"/>
  <c r="E51" i="41"/>
  <c r="E48" i="41"/>
  <c r="E40" i="41"/>
  <c r="E42" i="41"/>
  <c r="E16" i="41"/>
  <c r="E47" i="41"/>
  <c r="E10" i="41"/>
  <c r="E30" i="41"/>
  <c r="E61" i="41"/>
  <c r="E55" i="41"/>
  <c r="E21" i="41"/>
  <c r="E18" i="41"/>
  <c r="E15" i="41"/>
  <c r="G60" i="41"/>
  <c r="E7" i="41"/>
  <c r="F5" i="41"/>
  <c r="H4" i="41"/>
  <c r="F6" i="41"/>
  <c r="H7" i="41"/>
  <c r="F9" i="41"/>
  <c r="H24" i="41"/>
  <c r="F12" i="41"/>
  <c r="G5" i="41"/>
  <c r="E27" i="41"/>
  <c r="G6" i="41"/>
  <c r="E8" i="41"/>
  <c r="G9" i="41"/>
  <c r="E60" i="41"/>
  <c r="G12" i="41"/>
  <c r="H5" i="41"/>
  <c r="H27" i="41"/>
  <c r="F8" i="41"/>
  <c r="F24" i="41"/>
  <c r="H12" i="41"/>
  <c r="F14" i="41"/>
  <c r="H15" i="41"/>
  <c r="F3" i="41"/>
  <c r="H18" i="41"/>
  <c r="F20" i="41"/>
  <c r="H21" i="41"/>
  <c r="F23" i="41"/>
  <c r="H55" i="41"/>
  <c r="F26" i="41"/>
  <c r="H61" i="41"/>
  <c r="F29" i="41"/>
  <c r="H30" i="41"/>
  <c r="F45" i="41"/>
  <c r="H10" i="41"/>
  <c r="F35" i="41"/>
  <c r="H47" i="41"/>
  <c r="F38" i="41"/>
  <c r="H16" i="41"/>
  <c r="F41" i="41"/>
  <c r="H42" i="41"/>
  <c r="F44" i="41"/>
  <c r="H40" i="41"/>
  <c r="F11" i="41"/>
  <c r="H48" i="41"/>
  <c r="F50" i="41"/>
  <c r="H51" i="41"/>
  <c r="F53" i="41"/>
  <c r="H17" i="41"/>
  <c r="F56" i="41"/>
  <c r="H57" i="41"/>
  <c r="F59" i="41"/>
  <c r="H39" i="41"/>
  <c r="F36" i="41"/>
  <c r="H63" i="41"/>
  <c r="F65" i="41"/>
  <c r="E4" i="41"/>
  <c r="E6" i="41"/>
  <c r="G8" i="41"/>
  <c r="G24" i="41"/>
  <c r="E13" i="41"/>
  <c r="G14" i="41"/>
  <c r="E54" i="41"/>
  <c r="G3" i="41"/>
  <c r="E19" i="41"/>
  <c r="G20" i="41"/>
  <c r="E22" i="41"/>
  <c r="G23" i="41"/>
  <c r="E2" i="41"/>
  <c r="G26" i="41"/>
  <c r="E28" i="41"/>
  <c r="G29" i="41"/>
  <c r="E31" i="41"/>
  <c r="G45" i="41"/>
  <c r="E34" i="41"/>
  <c r="G35" i="41"/>
  <c r="E37" i="41"/>
  <c r="G38" i="41"/>
  <c r="E25" i="41"/>
  <c r="G41" i="41"/>
  <c r="E43" i="41"/>
  <c r="G44" i="41"/>
  <c r="E33" i="41"/>
  <c r="G11" i="41"/>
  <c r="E49" i="41"/>
  <c r="G50" i="41"/>
  <c r="E52" i="41"/>
  <c r="G53" i="41"/>
  <c r="E32" i="41"/>
  <c r="G56" i="41"/>
  <c r="E58" i="41"/>
  <c r="G59" i="41"/>
  <c r="E62" i="41"/>
  <c r="G36" i="41"/>
  <c r="E64" i="41"/>
  <c r="G65" i="41"/>
  <c r="F4" i="41"/>
  <c r="H6" i="41"/>
  <c r="H8" i="41"/>
  <c r="F60" i="41"/>
  <c r="F13" i="41"/>
  <c r="H14" i="41"/>
  <c r="F54" i="41"/>
  <c r="H3" i="41"/>
  <c r="F19" i="41"/>
  <c r="H20" i="41"/>
  <c r="F22" i="41"/>
  <c r="H23" i="41"/>
  <c r="F2" i="41"/>
  <c r="H26" i="41"/>
  <c r="F28" i="41"/>
  <c r="H29" i="41"/>
  <c r="F31" i="41"/>
  <c r="H45" i="41"/>
  <c r="F34" i="41"/>
  <c r="H35" i="41"/>
  <c r="F37" i="41"/>
  <c r="H38" i="41"/>
  <c r="F25" i="41"/>
  <c r="H41" i="41"/>
  <c r="F43" i="41"/>
  <c r="H44" i="41"/>
  <c r="F33" i="41"/>
  <c r="H11" i="41"/>
  <c r="F49" i="41"/>
  <c r="H50" i="41"/>
  <c r="F52" i="41"/>
  <c r="H53" i="41"/>
  <c r="F32" i="41"/>
  <c r="H56" i="41"/>
  <c r="F58" i="41"/>
  <c r="H59" i="41"/>
  <c r="F62" i="41"/>
  <c r="H36" i="41"/>
  <c r="F64" i="41"/>
  <c r="H65" i="41"/>
  <c r="E46" i="41"/>
  <c r="H46" i="41"/>
  <c r="G57" i="41"/>
  <c r="G48" i="41"/>
  <c r="G16" i="41"/>
  <c r="G30" i="41"/>
  <c r="G21" i="41"/>
  <c r="E12" i="41"/>
  <c r="G46" i="41"/>
  <c r="F57" i="41"/>
  <c r="F48" i="41"/>
  <c r="F16" i="41"/>
  <c r="F10" i="41"/>
  <c r="F55" i="41"/>
  <c r="F15" i="41"/>
  <c r="E63" i="41"/>
  <c r="E65" i="41"/>
  <c r="E36" i="41"/>
  <c r="E59" i="41"/>
  <c r="E56" i="41"/>
  <c r="E53" i="41"/>
  <c r="E50" i="41"/>
  <c r="E11" i="41"/>
  <c r="E44" i="41"/>
  <c r="E41" i="41"/>
  <c r="E38" i="41"/>
  <c r="E35" i="41"/>
  <c r="E45" i="41"/>
  <c r="E29" i="41"/>
  <c r="E26" i="41"/>
  <c r="E23" i="41"/>
  <c r="E20" i="41"/>
  <c r="E3" i="41"/>
  <c r="E14" i="41"/>
  <c r="E24" i="41"/>
  <c r="G27" i="41"/>
  <c r="G39" i="41"/>
  <c r="G51" i="41"/>
  <c r="G40" i="41"/>
  <c r="G10" i="41"/>
  <c r="G55" i="41"/>
  <c r="G15" i="41"/>
  <c r="E5" i="41"/>
  <c r="F39" i="41"/>
  <c r="F51" i="41"/>
  <c r="F42" i="41"/>
  <c r="F30" i="41"/>
  <c r="F21" i="41"/>
  <c r="H60" i="41"/>
  <c r="H64" i="41"/>
  <c r="H62" i="41"/>
  <c r="H58" i="41"/>
  <c r="H32" i="41"/>
  <c r="H52" i="41"/>
  <c r="H49" i="41"/>
  <c r="H33" i="41"/>
  <c r="H43" i="41"/>
  <c r="H25" i="41"/>
  <c r="H37" i="41"/>
  <c r="H34" i="41"/>
  <c r="H31" i="41"/>
  <c r="H28" i="41"/>
  <c r="H2" i="41"/>
  <c r="H22" i="41"/>
  <c r="H19" i="41"/>
  <c r="H54" i="41"/>
  <c r="H13" i="41"/>
  <c r="H9" i="41"/>
  <c r="F27" i="41"/>
  <c r="W3" i="51" l="1"/>
  <c r="C32" i="41"/>
  <c r="X4" i="51"/>
  <c r="C49" i="41"/>
  <c r="N18" i="51"/>
  <c r="P18" i="51"/>
  <c r="O18" i="51"/>
  <c r="P3" i="51"/>
  <c r="O3" i="51"/>
  <c r="N3" i="51"/>
  <c r="P19" i="51"/>
  <c r="O19" i="51"/>
  <c r="N19" i="51"/>
  <c r="N26" i="51"/>
  <c r="P26" i="51"/>
  <c r="O26" i="51"/>
  <c r="P62" i="51"/>
  <c r="N62" i="51"/>
  <c r="O62" i="51"/>
  <c r="P41" i="51"/>
  <c r="N41" i="51"/>
  <c r="O41" i="51"/>
  <c r="P32" i="51"/>
  <c r="N32" i="51"/>
  <c r="O32" i="51"/>
  <c r="P39" i="51"/>
  <c r="O39" i="51"/>
  <c r="N39" i="51"/>
  <c r="P58" i="51"/>
  <c r="O58" i="51"/>
  <c r="N58" i="51"/>
  <c r="O10" i="51"/>
  <c r="P10" i="51"/>
  <c r="N10" i="51"/>
  <c r="N2" i="51"/>
  <c r="O2" i="51"/>
  <c r="P2" i="51"/>
  <c r="N29" i="51"/>
  <c r="O29" i="51"/>
  <c r="P29" i="51"/>
  <c r="O49" i="51"/>
  <c r="N49" i="51"/>
  <c r="P49" i="51"/>
  <c r="P40" i="51"/>
  <c r="O40" i="51"/>
  <c r="N40" i="51"/>
  <c r="P33" i="51"/>
  <c r="O33" i="51"/>
  <c r="N33" i="51"/>
  <c r="P57" i="51"/>
  <c r="N57" i="51"/>
  <c r="O57" i="51"/>
  <c r="N11" i="51"/>
  <c r="P11" i="51"/>
  <c r="O11" i="51"/>
  <c r="O16" i="51"/>
  <c r="P16" i="51"/>
  <c r="N16" i="51"/>
  <c r="N46" i="51"/>
  <c r="P46" i="51"/>
  <c r="O46" i="51"/>
  <c r="P13" i="51"/>
  <c r="O13" i="51"/>
  <c r="N13" i="51"/>
  <c r="P64" i="51"/>
  <c r="N64" i="51"/>
  <c r="O64" i="51"/>
  <c r="N63" i="51"/>
  <c r="P63" i="51"/>
  <c r="O63" i="51"/>
  <c r="N28" i="51"/>
  <c r="P28" i="51"/>
  <c r="O28" i="51"/>
  <c r="P30" i="51"/>
  <c r="O30" i="51"/>
  <c r="N30" i="51"/>
  <c r="N56" i="51"/>
  <c r="O56" i="51"/>
  <c r="P56" i="51"/>
  <c r="P21" i="51"/>
  <c r="O21" i="51"/>
  <c r="N21" i="51"/>
  <c r="P31" i="51"/>
  <c r="N31" i="51"/>
  <c r="O31" i="51"/>
  <c r="P5" i="51"/>
  <c r="O5" i="51"/>
  <c r="N5" i="51"/>
  <c r="N14" i="51"/>
  <c r="O14" i="51"/>
  <c r="P14" i="51"/>
  <c r="N42" i="51"/>
  <c r="P42" i="51"/>
  <c r="O42" i="51"/>
  <c r="N24" i="51"/>
  <c r="P24" i="51"/>
  <c r="O24" i="51"/>
  <c r="N43" i="51"/>
  <c r="P43" i="51"/>
  <c r="O43" i="51"/>
  <c r="P47" i="51"/>
  <c r="N47" i="51"/>
  <c r="O47" i="51"/>
  <c r="P25" i="51"/>
  <c r="N25" i="51"/>
  <c r="O25" i="51"/>
  <c r="P9" i="51"/>
  <c r="N9" i="51"/>
  <c r="O9" i="51"/>
  <c r="P15" i="51"/>
  <c r="O15" i="51"/>
  <c r="N15" i="51"/>
  <c r="P12" i="51"/>
  <c r="O12" i="51"/>
  <c r="N12" i="51"/>
  <c r="P44" i="51"/>
  <c r="N44" i="51"/>
  <c r="O44" i="51"/>
  <c r="P65" i="51"/>
  <c r="O65" i="51"/>
  <c r="N65" i="51"/>
  <c r="P50" i="51"/>
  <c r="O50" i="51"/>
  <c r="N50" i="51"/>
  <c r="P37" i="51"/>
  <c r="O37" i="51"/>
  <c r="N37" i="51"/>
  <c r="P20" i="51"/>
  <c r="O20" i="51"/>
  <c r="N20" i="51"/>
  <c r="P17" i="51"/>
  <c r="N17" i="51"/>
  <c r="O17" i="51"/>
  <c r="N53" i="51"/>
  <c r="P53" i="51"/>
  <c r="O53" i="51"/>
  <c r="P8" i="51"/>
  <c r="N8" i="51"/>
  <c r="O8" i="51"/>
  <c r="N27" i="51"/>
  <c r="P27" i="51"/>
  <c r="O27" i="51"/>
  <c r="O55" i="51"/>
  <c r="P55" i="51"/>
  <c r="N55" i="51"/>
  <c r="C34" i="41"/>
  <c r="P60" i="51"/>
  <c r="O60" i="51"/>
  <c r="N60" i="51"/>
  <c r="N7" i="51"/>
  <c r="P7" i="51"/>
  <c r="O7" i="51"/>
  <c r="P23" i="51"/>
  <c r="O23" i="51"/>
  <c r="N23" i="51"/>
  <c r="N59" i="51"/>
  <c r="P59" i="51"/>
  <c r="O59" i="51"/>
  <c r="O6" i="51"/>
  <c r="N6" i="51"/>
  <c r="P6" i="51"/>
  <c r="P52" i="51"/>
  <c r="O52" i="51"/>
  <c r="N52" i="51"/>
  <c r="N35" i="51"/>
  <c r="P35" i="51"/>
  <c r="O35" i="51"/>
  <c r="O34" i="51"/>
  <c r="N34" i="51"/>
  <c r="P34" i="51"/>
  <c r="N4" i="51"/>
  <c r="O4" i="51"/>
  <c r="P4" i="51"/>
  <c r="N22" i="51"/>
  <c r="P22" i="51"/>
  <c r="O22" i="51"/>
  <c r="P48" i="51"/>
  <c r="O48" i="51"/>
  <c r="N48" i="51"/>
  <c r="N45" i="51"/>
  <c r="P45" i="51"/>
  <c r="O45" i="51"/>
  <c r="P36" i="51"/>
  <c r="O36" i="51"/>
  <c r="N36" i="51"/>
  <c r="N54" i="51"/>
  <c r="P54" i="51"/>
  <c r="O54" i="51"/>
  <c r="P38" i="51"/>
  <c r="O38" i="51"/>
  <c r="N38" i="51"/>
  <c r="P51" i="51"/>
  <c r="O51" i="51"/>
  <c r="N51" i="51"/>
  <c r="N61" i="51"/>
  <c r="P61" i="51"/>
  <c r="O61" i="51"/>
  <c r="D5" i="41"/>
  <c r="O7" i="44"/>
  <c r="C7" i="44"/>
  <c r="D7" i="44"/>
  <c r="O5" i="44"/>
  <c r="D5" i="44"/>
  <c r="C5" i="44"/>
  <c r="O2" i="44"/>
  <c r="D2" i="44"/>
  <c r="C2" i="44"/>
  <c r="C10" i="44"/>
  <c r="D10" i="44"/>
  <c r="O10" i="44"/>
  <c r="C9" i="44"/>
  <c r="D9" i="44"/>
  <c r="O9" i="44"/>
  <c r="C8" i="44"/>
  <c r="D8" i="44"/>
  <c r="O8" i="44"/>
  <c r="C3" i="44"/>
  <c r="D3" i="44"/>
  <c r="O3" i="44"/>
  <c r="C6" i="44"/>
  <c r="D6" i="44"/>
  <c r="O6" i="44"/>
  <c r="D4" i="44"/>
  <c r="C4" i="44"/>
  <c r="O4" i="44"/>
  <c r="D3" i="2"/>
  <c r="C50" i="41"/>
  <c r="C26" i="41"/>
  <c r="C41" i="41"/>
  <c r="C38" i="41"/>
  <c r="C36" i="41"/>
  <c r="C20" i="41"/>
  <c r="D7" i="41"/>
  <c r="C23" i="41"/>
  <c r="C33" i="41"/>
  <c r="C22" i="41"/>
  <c r="C56" i="41"/>
  <c r="C37" i="41"/>
  <c r="C64" i="41"/>
  <c r="C15" i="41"/>
  <c r="D14" i="41"/>
  <c r="G2" i="2"/>
  <c r="D58" i="41"/>
  <c r="D31" i="41"/>
  <c r="C13" i="41"/>
  <c r="D60" i="41"/>
  <c r="C28" i="41"/>
  <c r="C25" i="41"/>
  <c r="C31" i="41"/>
  <c r="C19" i="41"/>
  <c r="C17" i="41"/>
  <c r="F5" i="2"/>
  <c r="F10" i="2"/>
  <c r="D49" i="41"/>
  <c r="C9" i="41"/>
  <c r="C58" i="41"/>
  <c r="D4" i="2"/>
  <c r="D20" i="41"/>
  <c r="C11" i="41"/>
  <c r="C5" i="41"/>
  <c r="F8" i="2"/>
  <c r="D24" i="41"/>
  <c r="D29" i="41"/>
  <c r="D5" i="2"/>
  <c r="C65" i="41"/>
  <c r="D12" i="41"/>
  <c r="G7" i="2"/>
  <c r="D62" i="41"/>
  <c r="D7" i="2"/>
  <c r="D43" i="41"/>
  <c r="D2" i="41"/>
  <c r="D54" i="41"/>
  <c r="C4" i="41"/>
  <c r="G5" i="2"/>
  <c r="C8" i="41"/>
  <c r="D9" i="41"/>
  <c r="D55" i="41"/>
  <c r="C42" i="41"/>
  <c r="C39" i="41"/>
  <c r="D47" i="41"/>
  <c r="G10" i="2"/>
  <c r="C60" i="41"/>
  <c r="C63" i="41"/>
  <c r="C59" i="41"/>
  <c r="C45" i="41"/>
  <c r="C14" i="41"/>
  <c r="C6" i="41"/>
  <c r="C7" i="41"/>
  <c r="D46" i="41"/>
  <c r="G4" i="2"/>
  <c r="G6" i="2"/>
  <c r="G8" i="2"/>
  <c r="C40" i="41"/>
  <c r="C10" i="41"/>
  <c r="F2" i="2"/>
  <c r="F7" i="2"/>
  <c r="F4" i="2"/>
  <c r="D48" i="41"/>
  <c r="E9" i="2"/>
  <c r="D59" i="41"/>
  <c r="D17" i="41"/>
  <c r="D44" i="41"/>
  <c r="E5" i="2"/>
  <c r="D6" i="41"/>
  <c r="E10" i="2"/>
  <c r="E8" i="2"/>
  <c r="D21" i="41"/>
  <c r="D16" i="41"/>
  <c r="D9" i="2"/>
  <c r="D56" i="41"/>
  <c r="D13" i="41"/>
  <c r="C2" i="41"/>
  <c r="C54" i="41"/>
  <c r="C43" i="41"/>
  <c r="D4" i="41"/>
  <c r="D32" i="41"/>
  <c r="D30" i="41"/>
  <c r="C27" i="41"/>
  <c r="D64" i="41"/>
  <c r="D37" i="41"/>
  <c r="D28" i="41"/>
  <c r="D19" i="41"/>
  <c r="D35" i="41"/>
  <c r="D3" i="41"/>
  <c r="D41" i="41"/>
  <c r="D23" i="41"/>
  <c r="C18" i="41"/>
  <c r="C55" i="41"/>
  <c r="D53" i="41"/>
  <c r="D10" i="2"/>
  <c r="D11" i="41"/>
  <c r="E7" i="2"/>
  <c r="E2" i="2"/>
  <c r="D50" i="41"/>
  <c r="D45" i="41"/>
  <c r="D61" i="41"/>
  <c r="C61" i="41"/>
  <c r="D40" i="41"/>
  <c r="D26" i="41"/>
  <c r="E4" i="2"/>
  <c r="C62" i="41"/>
  <c r="C24" i="41"/>
  <c r="D6" i="2"/>
  <c r="E6" i="2"/>
  <c r="D52" i="41"/>
  <c r="D42" i="41"/>
  <c r="C52" i="41"/>
  <c r="C53" i="41"/>
  <c r="D25" i="41"/>
  <c r="D22" i="41"/>
  <c r="C30" i="41"/>
  <c r="C48" i="41"/>
  <c r="C35" i="41"/>
  <c r="D8" i="2"/>
  <c r="C29" i="41"/>
  <c r="C44" i="41"/>
  <c r="D34" i="41"/>
  <c r="G9" i="2"/>
  <c r="D65" i="41"/>
  <c r="D38" i="41"/>
  <c r="D36" i="41"/>
  <c r="D15" i="41"/>
  <c r="D10" i="41"/>
  <c r="C51" i="41"/>
  <c r="D51" i="41"/>
  <c r="D63" i="41"/>
  <c r="C57" i="41"/>
  <c r="D57" i="41"/>
  <c r="F6" i="2"/>
  <c r="D27" i="41"/>
  <c r="D2" i="2"/>
  <c r="F9" i="2"/>
  <c r="C12" i="41"/>
  <c r="C3" i="41"/>
  <c r="C21" i="41"/>
  <c r="C16" i="41"/>
  <c r="D39" i="41"/>
  <c r="D33" i="41"/>
  <c r="D8" i="41"/>
  <c r="D18" i="41"/>
  <c r="C47" i="41"/>
  <c r="Y4" i="51" l="1"/>
  <c r="Y3" i="51"/>
  <c r="Q22" i="51"/>
  <c r="Q42" i="51"/>
  <c r="Q58" i="51"/>
  <c r="Q64" i="51"/>
  <c r="Q62" i="51"/>
  <c r="Q48" i="51"/>
  <c r="Q12" i="51"/>
  <c r="Q23" i="51"/>
  <c r="Q38" i="51"/>
  <c r="Q45" i="51"/>
  <c r="Q37" i="51"/>
  <c r="Q59" i="51"/>
  <c r="Q7" i="51"/>
  <c r="Q53" i="51"/>
  <c r="Q65" i="51"/>
  <c r="Q33" i="51"/>
  <c r="Q26" i="51"/>
  <c r="Q18" i="51"/>
  <c r="Q8" i="51"/>
  <c r="Q36" i="51"/>
  <c r="Q34" i="51"/>
  <c r="Q16" i="51"/>
  <c r="Q10" i="51"/>
  <c r="Q56" i="51"/>
  <c r="Q54" i="51"/>
  <c r="Q60" i="51"/>
  <c r="Q43" i="51"/>
  <c r="Q19" i="51"/>
  <c r="Q32" i="51"/>
  <c r="Q3" i="51"/>
  <c r="Q14" i="51"/>
  <c r="S6" i="51"/>
  <c r="S32" i="51"/>
  <c r="Q6" i="51"/>
  <c r="Q27" i="51"/>
  <c r="Q44" i="51"/>
  <c r="Q63" i="51"/>
  <c r="Q41" i="51"/>
  <c r="Q61" i="51"/>
  <c r="Q17" i="51"/>
  <c r="Q9" i="51"/>
  <c r="Q31" i="51"/>
  <c r="Q46" i="51"/>
  <c r="Q40" i="51"/>
  <c r="S45" i="51"/>
  <c r="Q4" i="51"/>
  <c r="S52" i="51"/>
  <c r="S59" i="51"/>
  <c r="S27" i="51"/>
  <c r="S17" i="51"/>
  <c r="S50" i="51"/>
  <c r="S9" i="51"/>
  <c r="S42" i="51"/>
  <c r="S31" i="51"/>
  <c r="S30" i="51"/>
  <c r="S63" i="51"/>
  <c r="Q57" i="51"/>
  <c r="Q2" i="51"/>
  <c r="S39" i="51"/>
  <c r="S61" i="51"/>
  <c r="S48" i="51"/>
  <c r="S4" i="51"/>
  <c r="Q52" i="51"/>
  <c r="S23" i="51"/>
  <c r="Q50" i="51"/>
  <c r="S12" i="51"/>
  <c r="Q30" i="51"/>
  <c r="S46" i="51"/>
  <c r="S57" i="51"/>
  <c r="S2" i="51"/>
  <c r="Q39" i="51"/>
  <c r="S51" i="51"/>
  <c r="S54" i="51"/>
  <c r="S8" i="51"/>
  <c r="S20" i="51"/>
  <c r="Q25" i="51"/>
  <c r="S43" i="51"/>
  <c r="S21" i="51"/>
  <c r="S64" i="51"/>
  <c r="S16" i="51"/>
  <c r="S49" i="51"/>
  <c r="S10" i="51"/>
  <c r="S62" i="51"/>
  <c r="S3" i="51"/>
  <c r="Q51" i="51"/>
  <c r="S36" i="51"/>
  <c r="S34" i="51"/>
  <c r="S55" i="51"/>
  <c r="Q20" i="51"/>
  <c r="S65" i="51"/>
  <c r="S25" i="51"/>
  <c r="Q24" i="51"/>
  <c r="S14" i="51"/>
  <c r="Q21" i="51"/>
  <c r="Q28" i="51"/>
  <c r="S33" i="51"/>
  <c r="Q49" i="51"/>
  <c r="S38" i="51"/>
  <c r="Q35" i="51"/>
  <c r="Q55" i="51"/>
  <c r="S37" i="51"/>
  <c r="Q15" i="51"/>
  <c r="Q47" i="51"/>
  <c r="S24" i="51"/>
  <c r="Q5" i="51"/>
  <c r="S28" i="51"/>
  <c r="Q13" i="51"/>
  <c r="Q11" i="51"/>
  <c r="Q29" i="51"/>
  <c r="S58" i="51"/>
  <c r="S15" i="51"/>
  <c r="S5" i="51"/>
  <c r="S13" i="51"/>
  <c r="S22" i="51"/>
  <c r="S7" i="51"/>
  <c r="S53" i="51"/>
  <c r="S47" i="51"/>
  <c r="S40" i="51"/>
  <c r="S29" i="51"/>
  <c r="S26" i="51"/>
  <c r="S35" i="51"/>
  <c r="S60" i="51"/>
  <c r="S44" i="51"/>
  <c r="S56" i="51"/>
  <c r="S11" i="51"/>
  <c r="S41" i="51"/>
  <c r="S19" i="51"/>
  <c r="S18" i="51"/>
  <c r="P2" i="44"/>
  <c r="P5" i="44"/>
  <c r="P7" i="44"/>
  <c r="P6" i="44"/>
  <c r="P9" i="44"/>
  <c r="P3" i="44"/>
  <c r="P10" i="44"/>
  <c r="P4" i="44"/>
  <c r="P8" i="44"/>
  <c r="B8" i="2"/>
  <c r="B10" i="2"/>
  <c r="B5" i="2"/>
  <c r="B9" i="2"/>
  <c r="C8" i="2"/>
  <c r="C5" i="2"/>
  <c r="B4" i="2"/>
  <c r="C2" i="2"/>
  <c r="B7" i="2"/>
  <c r="B6" i="2"/>
  <c r="C4" i="2"/>
  <c r="C7" i="2"/>
  <c r="B2" i="2"/>
  <c r="C10" i="2"/>
  <c r="C9" i="2"/>
  <c r="C6" i="2"/>
  <c r="E3" i="2"/>
  <c r="F3" i="2"/>
  <c r="G3" i="2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3" i="6"/>
  <c r="B8" i="5"/>
  <c r="B49" i="5"/>
  <c r="B19" i="5"/>
  <c r="B65" i="5"/>
  <c r="B54" i="5"/>
  <c r="B59" i="5"/>
  <c r="B39" i="5"/>
  <c r="B6" i="5"/>
  <c r="B50" i="5"/>
  <c r="B14" i="5"/>
  <c r="B23" i="5"/>
  <c r="B27" i="5"/>
  <c r="B64" i="5"/>
  <c r="B12" i="5"/>
  <c r="B3" i="5"/>
  <c r="B31" i="5"/>
  <c r="B53" i="5"/>
  <c r="B33" i="5"/>
  <c r="B36" i="5"/>
  <c r="B55" i="5"/>
  <c r="B62" i="5"/>
  <c r="B30" i="5"/>
  <c r="B16" i="5"/>
  <c r="B10" i="5"/>
  <c r="B9" i="5"/>
  <c r="B34" i="5"/>
  <c r="B52" i="5"/>
  <c r="B48" i="5"/>
  <c r="B15" i="5"/>
  <c r="B41" i="5"/>
  <c r="B44" i="5"/>
  <c r="B58" i="5"/>
  <c r="B17" i="5"/>
  <c r="B63" i="5"/>
  <c r="B28" i="5"/>
  <c r="B40" i="5"/>
  <c r="B46" i="5"/>
  <c r="B35" i="5"/>
  <c r="B38" i="5"/>
  <c r="B32" i="5"/>
  <c r="B45" i="5"/>
  <c r="B37" i="5"/>
  <c r="B4" i="5"/>
  <c r="B57" i="5"/>
  <c r="B24" i="5"/>
  <c r="B13" i="5"/>
  <c r="B21" i="5"/>
  <c r="B42" i="5"/>
  <c r="B60" i="5"/>
  <c r="B29" i="5"/>
  <c r="B20" i="5"/>
  <c r="B5" i="5"/>
  <c r="B25" i="5"/>
  <c r="B2" i="5"/>
  <c r="B18" i="5"/>
  <c r="B56" i="5"/>
  <c r="B26" i="5"/>
  <c r="B22" i="5"/>
  <c r="B7" i="5"/>
  <c r="B47" i="5"/>
  <c r="B43" i="5"/>
  <c r="B61" i="5"/>
  <c r="B51" i="5"/>
  <c r="B11" i="5"/>
  <c r="A8" i="5"/>
  <c r="A49" i="5"/>
  <c r="A19" i="5"/>
  <c r="A65" i="5"/>
  <c r="A54" i="5"/>
  <c r="A59" i="5"/>
  <c r="A39" i="5"/>
  <c r="A6" i="5"/>
  <c r="A50" i="5"/>
  <c r="A14" i="5"/>
  <c r="A23" i="5"/>
  <c r="A27" i="5"/>
  <c r="A64" i="5"/>
  <c r="A12" i="5"/>
  <c r="A3" i="5"/>
  <c r="A31" i="5"/>
  <c r="A53" i="5"/>
  <c r="A33" i="5"/>
  <c r="A36" i="5"/>
  <c r="A55" i="5"/>
  <c r="A62" i="5"/>
  <c r="A30" i="5"/>
  <c r="A16" i="5"/>
  <c r="A10" i="5"/>
  <c r="A9" i="5"/>
  <c r="A34" i="5"/>
  <c r="A52" i="5"/>
  <c r="A48" i="5"/>
  <c r="A15" i="5"/>
  <c r="A41" i="5"/>
  <c r="A44" i="5"/>
  <c r="A58" i="5"/>
  <c r="A17" i="5"/>
  <c r="A63" i="5"/>
  <c r="A28" i="5"/>
  <c r="A40" i="5"/>
  <c r="A46" i="5"/>
  <c r="A35" i="5"/>
  <c r="A38" i="5"/>
  <c r="A32" i="5"/>
  <c r="A45" i="5"/>
  <c r="A37" i="5"/>
  <c r="A4" i="5"/>
  <c r="A57" i="5"/>
  <c r="A24" i="5"/>
  <c r="A13" i="5"/>
  <c r="A21" i="5"/>
  <c r="A42" i="5"/>
  <c r="A60" i="5"/>
  <c r="A29" i="5"/>
  <c r="A20" i="5"/>
  <c r="A5" i="5"/>
  <c r="A25" i="5"/>
  <c r="A2" i="5"/>
  <c r="A18" i="5"/>
  <c r="A56" i="5"/>
  <c r="A26" i="5"/>
  <c r="A22" i="5"/>
  <c r="A7" i="5"/>
  <c r="A47" i="5"/>
  <c r="A43" i="5"/>
  <c r="A61" i="5"/>
  <c r="A51" i="5"/>
  <c r="A11" i="5"/>
  <c r="H9" i="2" l="1"/>
  <c r="H10" i="2"/>
  <c r="H5" i="2"/>
  <c r="H8" i="2"/>
  <c r="H4" i="2"/>
  <c r="H7" i="2"/>
  <c r="H6" i="2"/>
  <c r="H2" i="2"/>
  <c r="I9" i="2"/>
  <c r="I10" i="2"/>
  <c r="I8" i="2"/>
  <c r="I5" i="2"/>
  <c r="I7" i="2"/>
  <c r="I4" i="2"/>
  <c r="I6" i="2"/>
  <c r="I2" i="2"/>
  <c r="W2" i="5"/>
  <c r="C2" i="5"/>
  <c r="W41" i="5"/>
  <c r="C41" i="5"/>
  <c r="W47" i="5"/>
  <c r="C47" i="5"/>
  <c r="W5" i="5"/>
  <c r="C5" i="5"/>
  <c r="W57" i="5"/>
  <c r="C57" i="5"/>
  <c r="W40" i="5"/>
  <c r="C40" i="5"/>
  <c r="W48" i="5"/>
  <c r="C48" i="5"/>
  <c r="W55" i="5"/>
  <c r="C55" i="5"/>
  <c r="W27" i="5"/>
  <c r="C27" i="5"/>
  <c r="W65" i="5"/>
  <c r="C65" i="5"/>
  <c r="W61" i="5"/>
  <c r="C61" i="5"/>
  <c r="W35" i="5"/>
  <c r="C35" i="5"/>
  <c r="W59" i="5"/>
  <c r="C59" i="5"/>
  <c r="W7" i="5"/>
  <c r="C7" i="5"/>
  <c r="W20" i="5"/>
  <c r="C20" i="5"/>
  <c r="W4" i="5"/>
  <c r="C4" i="5"/>
  <c r="W28" i="5"/>
  <c r="C28" i="5"/>
  <c r="W52" i="5"/>
  <c r="C52" i="5"/>
  <c r="W36" i="5"/>
  <c r="C36" i="5"/>
  <c r="W23" i="5"/>
  <c r="C23" i="5"/>
  <c r="W19" i="5"/>
  <c r="C19" i="5"/>
  <c r="W33" i="5"/>
  <c r="C33" i="5"/>
  <c r="W37" i="5"/>
  <c r="C37" i="5"/>
  <c r="W26" i="5"/>
  <c r="C26" i="5"/>
  <c r="W60" i="5"/>
  <c r="C60" i="5"/>
  <c r="W45" i="5"/>
  <c r="C45" i="5"/>
  <c r="W17" i="5"/>
  <c r="C17" i="5"/>
  <c r="W9" i="5"/>
  <c r="C9" i="5"/>
  <c r="W53" i="5"/>
  <c r="C53" i="5"/>
  <c r="W50" i="5"/>
  <c r="C50" i="5"/>
  <c r="W8" i="5"/>
  <c r="C8" i="5"/>
  <c r="W29" i="5"/>
  <c r="C29" i="5"/>
  <c r="W34" i="5"/>
  <c r="C34" i="5"/>
  <c r="W49" i="5"/>
  <c r="C49" i="5"/>
  <c r="W11" i="5"/>
  <c r="C11" i="5"/>
  <c r="W56" i="5"/>
  <c r="C56" i="5"/>
  <c r="W42" i="5"/>
  <c r="C42" i="5"/>
  <c r="W32" i="5"/>
  <c r="C32" i="5"/>
  <c r="W58" i="5"/>
  <c r="C58" i="5"/>
  <c r="W10" i="5"/>
  <c r="C10" i="5"/>
  <c r="W31" i="5"/>
  <c r="C31" i="5"/>
  <c r="W6" i="5"/>
  <c r="C6" i="5"/>
  <c r="W22" i="5"/>
  <c r="C22" i="5"/>
  <c r="W63" i="5"/>
  <c r="C63" i="5"/>
  <c r="W14" i="5"/>
  <c r="C14" i="5"/>
  <c r="W51" i="5"/>
  <c r="C51" i="5"/>
  <c r="W18" i="5"/>
  <c r="C18" i="5"/>
  <c r="W21" i="5"/>
  <c r="C21" i="5"/>
  <c r="W38" i="5"/>
  <c r="C38" i="5"/>
  <c r="W44" i="5"/>
  <c r="C44" i="5"/>
  <c r="W16" i="5"/>
  <c r="C16" i="5"/>
  <c r="W3" i="5"/>
  <c r="C3" i="5"/>
  <c r="W39" i="5"/>
  <c r="C39" i="5"/>
  <c r="W30" i="5"/>
  <c r="C30" i="5"/>
  <c r="W13" i="5"/>
  <c r="C13" i="5"/>
  <c r="W12" i="5"/>
  <c r="C12" i="5"/>
  <c r="W43" i="5"/>
  <c r="C43" i="5"/>
  <c r="W25" i="5"/>
  <c r="C25" i="5"/>
  <c r="W24" i="5"/>
  <c r="C24" i="5"/>
  <c r="W46" i="5"/>
  <c r="C46" i="5"/>
  <c r="W15" i="5"/>
  <c r="C15" i="5"/>
  <c r="W62" i="5"/>
  <c r="C62" i="5"/>
  <c r="W64" i="5"/>
  <c r="C64" i="5"/>
  <c r="W54" i="5"/>
  <c r="C54" i="5"/>
  <c r="I47" i="5"/>
  <c r="L47" i="5"/>
  <c r="O47" i="5"/>
  <c r="N47" i="5"/>
  <c r="G47" i="5"/>
  <c r="K47" i="5"/>
  <c r="F47" i="5"/>
  <c r="J47" i="5"/>
  <c r="H47" i="5"/>
  <c r="M47" i="5"/>
  <c r="L48" i="5"/>
  <c r="H48" i="5"/>
  <c r="F48" i="5"/>
  <c r="K48" i="5"/>
  <c r="N48" i="5"/>
  <c r="M48" i="5"/>
  <c r="J48" i="5"/>
  <c r="G48" i="5"/>
  <c r="I48" i="5"/>
  <c r="O48" i="5"/>
  <c r="L65" i="5"/>
  <c r="I65" i="5"/>
  <c r="K65" i="5"/>
  <c r="N65" i="5"/>
  <c r="H65" i="5"/>
  <c r="F65" i="5"/>
  <c r="J65" i="5"/>
  <c r="G65" i="5"/>
  <c r="D65" i="5" s="1"/>
  <c r="O65" i="5"/>
  <c r="M65" i="5"/>
  <c r="J63" i="6"/>
  <c r="Q63" i="6"/>
  <c r="K63" i="6"/>
  <c r="P63" i="6"/>
  <c r="G63" i="6"/>
  <c r="L63" i="6"/>
  <c r="O63" i="6"/>
  <c r="I63" i="6"/>
  <c r="H63" i="6"/>
  <c r="D63" i="6"/>
  <c r="E63" i="6"/>
  <c r="M63" i="6"/>
  <c r="F63" i="6"/>
  <c r="N63" i="6"/>
  <c r="E31" i="6"/>
  <c r="D31" i="6"/>
  <c r="F31" i="6"/>
  <c r="Q31" i="6"/>
  <c r="M31" i="6"/>
  <c r="J31" i="6"/>
  <c r="L31" i="6"/>
  <c r="P31" i="6"/>
  <c r="I31" i="6"/>
  <c r="K31" i="6"/>
  <c r="G31" i="6"/>
  <c r="O31" i="6"/>
  <c r="H31" i="6"/>
  <c r="N31" i="6"/>
  <c r="H7" i="6"/>
  <c r="N7" i="6"/>
  <c r="I7" i="6"/>
  <c r="P7" i="6"/>
  <c r="J7" i="6"/>
  <c r="K7" i="6"/>
  <c r="M7" i="6"/>
  <c r="L7" i="6"/>
  <c r="E7" i="6"/>
  <c r="G7" i="6"/>
  <c r="Q7" i="6"/>
  <c r="O7" i="6"/>
  <c r="D7" i="6"/>
  <c r="F7" i="6"/>
  <c r="L7" i="5"/>
  <c r="I7" i="5"/>
  <c r="O7" i="5"/>
  <c r="H7" i="5"/>
  <c r="N7" i="5"/>
  <c r="G7" i="5"/>
  <c r="K7" i="5"/>
  <c r="M7" i="5"/>
  <c r="F7" i="5"/>
  <c r="J7" i="5"/>
  <c r="I20" i="5"/>
  <c r="F20" i="5"/>
  <c r="O20" i="5"/>
  <c r="M20" i="5"/>
  <c r="L20" i="5"/>
  <c r="H20" i="5"/>
  <c r="J20" i="5"/>
  <c r="K20" i="5"/>
  <c r="N20" i="5"/>
  <c r="G20" i="5"/>
  <c r="F4" i="5"/>
  <c r="N4" i="5"/>
  <c r="H4" i="5"/>
  <c r="L4" i="5"/>
  <c r="K4" i="5"/>
  <c r="G4" i="5"/>
  <c r="M4" i="5"/>
  <c r="O4" i="5"/>
  <c r="I4" i="5"/>
  <c r="J4" i="5"/>
  <c r="N28" i="5"/>
  <c r="F28" i="5"/>
  <c r="L28" i="5"/>
  <c r="H28" i="5"/>
  <c r="I28" i="5"/>
  <c r="O28" i="5"/>
  <c r="J28" i="5"/>
  <c r="G28" i="5"/>
  <c r="K28" i="5"/>
  <c r="M28" i="5"/>
  <c r="I52" i="5"/>
  <c r="F52" i="5"/>
  <c r="O52" i="5"/>
  <c r="J52" i="5"/>
  <c r="H52" i="5"/>
  <c r="M52" i="5"/>
  <c r="K52" i="5"/>
  <c r="N52" i="5"/>
  <c r="G52" i="5"/>
  <c r="L52" i="5"/>
  <c r="F36" i="5"/>
  <c r="I36" i="5"/>
  <c r="N36" i="5"/>
  <c r="M36" i="5"/>
  <c r="K36" i="5"/>
  <c r="H36" i="5"/>
  <c r="L36" i="5"/>
  <c r="G36" i="5"/>
  <c r="J36" i="5"/>
  <c r="O36" i="5"/>
  <c r="N23" i="5"/>
  <c r="F23" i="5"/>
  <c r="H23" i="5"/>
  <c r="L23" i="5"/>
  <c r="K23" i="5"/>
  <c r="I23" i="5"/>
  <c r="J23" i="5"/>
  <c r="G23" i="5"/>
  <c r="O23" i="5"/>
  <c r="M23" i="5"/>
  <c r="M19" i="5"/>
  <c r="I19" i="5"/>
  <c r="K19" i="5"/>
  <c r="O19" i="5"/>
  <c r="H19" i="5"/>
  <c r="J19" i="5"/>
  <c r="N19" i="5"/>
  <c r="F19" i="5"/>
  <c r="L19" i="5"/>
  <c r="G19" i="5"/>
  <c r="G62" i="6"/>
  <c r="K62" i="6"/>
  <c r="P62" i="6"/>
  <c r="L62" i="6"/>
  <c r="E62" i="6"/>
  <c r="D62" i="6"/>
  <c r="M62" i="6"/>
  <c r="F62" i="6"/>
  <c r="O62" i="6"/>
  <c r="J62" i="6"/>
  <c r="N62" i="6"/>
  <c r="I62" i="6"/>
  <c r="Q62" i="6"/>
  <c r="H62" i="6"/>
  <c r="K54" i="6"/>
  <c r="O54" i="6"/>
  <c r="H54" i="6"/>
  <c r="E54" i="6"/>
  <c r="P54" i="6"/>
  <c r="J54" i="6"/>
  <c r="Q54" i="6"/>
  <c r="I54" i="6"/>
  <c r="N54" i="6"/>
  <c r="F54" i="6"/>
  <c r="G54" i="6"/>
  <c r="M54" i="6"/>
  <c r="D54" i="6"/>
  <c r="L54" i="6"/>
  <c r="H46" i="6"/>
  <c r="O46" i="6"/>
  <c r="I46" i="6"/>
  <c r="M46" i="6"/>
  <c r="J46" i="6"/>
  <c r="Q46" i="6"/>
  <c r="P46" i="6"/>
  <c r="D46" i="6"/>
  <c r="N46" i="6"/>
  <c r="K46" i="6"/>
  <c r="E46" i="6"/>
  <c r="F46" i="6"/>
  <c r="L46" i="6"/>
  <c r="G46" i="6"/>
  <c r="G38" i="6"/>
  <c r="K38" i="6"/>
  <c r="L38" i="6"/>
  <c r="Q38" i="6"/>
  <c r="F38" i="6"/>
  <c r="N38" i="6"/>
  <c r="D38" i="6"/>
  <c r="J38" i="6"/>
  <c r="I38" i="6"/>
  <c r="E38" i="6"/>
  <c r="M38" i="6"/>
  <c r="O38" i="6"/>
  <c r="P38" i="6"/>
  <c r="H38" i="6"/>
  <c r="D30" i="6"/>
  <c r="F30" i="6"/>
  <c r="J30" i="6"/>
  <c r="N30" i="6"/>
  <c r="I30" i="6"/>
  <c r="L30" i="6"/>
  <c r="Q30" i="6"/>
  <c r="K30" i="6"/>
  <c r="E30" i="6"/>
  <c r="M30" i="6"/>
  <c r="P30" i="6"/>
  <c r="O30" i="6"/>
  <c r="H30" i="6"/>
  <c r="G30" i="6"/>
  <c r="O22" i="6"/>
  <c r="Q22" i="6"/>
  <c r="N22" i="6"/>
  <c r="K22" i="6"/>
  <c r="H22" i="6"/>
  <c r="G22" i="6"/>
  <c r="I22" i="6"/>
  <c r="P22" i="6"/>
  <c r="F22" i="6"/>
  <c r="D22" i="6"/>
  <c r="J22" i="6"/>
  <c r="E22" i="6"/>
  <c r="L22" i="6"/>
  <c r="M22" i="6"/>
  <c r="O14" i="6"/>
  <c r="F14" i="6"/>
  <c r="G14" i="6"/>
  <c r="D14" i="6"/>
  <c r="N14" i="6"/>
  <c r="I14" i="6"/>
  <c r="M14" i="6"/>
  <c r="Q14" i="6"/>
  <c r="L14" i="6"/>
  <c r="K14" i="6"/>
  <c r="E14" i="6"/>
  <c r="H14" i="6"/>
  <c r="J14" i="6"/>
  <c r="P14" i="6"/>
  <c r="F6" i="6"/>
  <c r="H6" i="6"/>
  <c r="P6" i="6"/>
  <c r="G6" i="6"/>
  <c r="O6" i="6"/>
  <c r="M6" i="6"/>
  <c r="I6" i="6"/>
  <c r="J6" i="6"/>
  <c r="Q6" i="6"/>
  <c r="N6" i="6"/>
  <c r="D6" i="6"/>
  <c r="K6" i="6"/>
  <c r="E6" i="6"/>
  <c r="L6" i="6"/>
  <c r="F57" i="5"/>
  <c r="I57" i="5"/>
  <c r="L57" i="5"/>
  <c r="N57" i="5"/>
  <c r="H57" i="5"/>
  <c r="G57" i="5"/>
  <c r="K57" i="5"/>
  <c r="J57" i="5"/>
  <c r="M57" i="5"/>
  <c r="O57" i="5"/>
  <c r="I27" i="5"/>
  <c r="O27" i="5"/>
  <c r="L27" i="5"/>
  <c r="H27" i="5"/>
  <c r="K27" i="5"/>
  <c r="M27" i="5"/>
  <c r="N27" i="5"/>
  <c r="J27" i="5"/>
  <c r="F27" i="5"/>
  <c r="G27" i="5"/>
  <c r="M47" i="6"/>
  <c r="Q47" i="6"/>
  <c r="J47" i="6"/>
  <c r="G47" i="6"/>
  <c r="P47" i="6"/>
  <c r="K47" i="6"/>
  <c r="H47" i="6"/>
  <c r="L47" i="6"/>
  <c r="F47" i="6"/>
  <c r="I47" i="6"/>
  <c r="O47" i="6"/>
  <c r="N47" i="6"/>
  <c r="E47" i="6"/>
  <c r="D47" i="6"/>
  <c r="M22" i="5"/>
  <c r="O22" i="5"/>
  <c r="F22" i="5"/>
  <c r="L22" i="5"/>
  <c r="K22" i="5"/>
  <c r="I22" i="5"/>
  <c r="G22" i="5"/>
  <c r="J22" i="5"/>
  <c r="H22" i="5"/>
  <c r="N22" i="5"/>
  <c r="J63" i="5"/>
  <c r="M63" i="5"/>
  <c r="H63" i="5"/>
  <c r="I63" i="5"/>
  <c r="G63" i="5"/>
  <c r="O63" i="5"/>
  <c r="K63" i="5"/>
  <c r="F63" i="5"/>
  <c r="L63" i="5"/>
  <c r="N63" i="5"/>
  <c r="I33" i="5"/>
  <c r="M33" i="5"/>
  <c r="O33" i="5"/>
  <c r="H33" i="5"/>
  <c r="L33" i="5"/>
  <c r="J33" i="5"/>
  <c r="G33" i="5"/>
  <c r="N33" i="5"/>
  <c r="K33" i="5"/>
  <c r="F33" i="5"/>
  <c r="J14" i="5"/>
  <c r="M14" i="5"/>
  <c r="L14" i="5"/>
  <c r="K14" i="5"/>
  <c r="H14" i="5"/>
  <c r="G14" i="5"/>
  <c r="F14" i="5"/>
  <c r="N14" i="5"/>
  <c r="O14" i="5"/>
  <c r="I14" i="5"/>
  <c r="M49" i="5"/>
  <c r="K49" i="5"/>
  <c r="O49" i="5"/>
  <c r="F49" i="5"/>
  <c r="L49" i="5"/>
  <c r="J49" i="5"/>
  <c r="H49" i="5"/>
  <c r="N49" i="5"/>
  <c r="I49" i="5"/>
  <c r="G49" i="5"/>
  <c r="I61" i="6"/>
  <c r="M61" i="6"/>
  <c r="F61" i="6"/>
  <c r="P61" i="6"/>
  <c r="L61" i="6"/>
  <c r="E61" i="6"/>
  <c r="G61" i="6"/>
  <c r="H61" i="6"/>
  <c r="N61" i="6"/>
  <c r="K61" i="6"/>
  <c r="D61" i="6"/>
  <c r="O61" i="6"/>
  <c r="Q61" i="6"/>
  <c r="J61" i="6"/>
  <c r="F53" i="6"/>
  <c r="E53" i="6"/>
  <c r="I53" i="6"/>
  <c r="L53" i="6"/>
  <c r="H53" i="6"/>
  <c r="M53" i="6"/>
  <c r="Q53" i="6"/>
  <c r="O53" i="6"/>
  <c r="N53" i="6"/>
  <c r="D53" i="6"/>
  <c r="G53" i="6"/>
  <c r="P53" i="6"/>
  <c r="K53" i="6"/>
  <c r="J53" i="6"/>
  <c r="I45" i="6"/>
  <c r="J45" i="6"/>
  <c r="L45" i="6"/>
  <c r="P45" i="6"/>
  <c r="M45" i="6"/>
  <c r="D45" i="6"/>
  <c r="K45" i="6"/>
  <c r="O45" i="6"/>
  <c r="N45" i="6"/>
  <c r="F45" i="6"/>
  <c r="H45" i="6"/>
  <c r="Q45" i="6"/>
  <c r="G45" i="6"/>
  <c r="E45" i="6"/>
  <c r="Q37" i="6"/>
  <c r="M37" i="6"/>
  <c r="I37" i="6"/>
  <c r="E37" i="6"/>
  <c r="G37" i="6"/>
  <c r="F37" i="6"/>
  <c r="N37" i="6"/>
  <c r="O37" i="6"/>
  <c r="L37" i="6"/>
  <c r="H37" i="6"/>
  <c r="J37" i="6"/>
  <c r="P37" i="6"/>
  <c r="D37" i="6"/>
  <c r="K37" i="6"/>
  <c r="Q29" i="6"/>
  <c r="F29" i="6"/>
  <c r="E29" i="6"/>
  <c r="O29" i="6"/>
  <c r="G29" i="6"/>
  <c r="J29" i="6"/>
  <c r="P29" i="6"/>
  <c r="L29" i="6"/>
  <c r="I29" i="6"/>
  <c r="D29" i="6"/>
  <c r="M29" i="6"/>
  <c r="N29" i="6"/>
  <c r="K29" i="6"/>
  <c r="H29" i="6"/>
  <c r="Q21" i="6"/>
  <c r="P21" i="6"/>
  <c r="N21" i="6"/>
  <c r="I21" i="6"/>
  <c r="F21" i="6"/>
  <c r="D21" i="6"/>
  <c r="O21" i="6"/>
  <c r="L21" i="6"/>
  <c r="H21" i="6"/>
  <c r="E21" i="6"/>
  <c r="M21" i="6"/>
  <c r="K21" i="6"/>
  <c r="G21" i="6"/>
  <c r="J21" i="6"/>
  <c r="K13" i="6"/>
  <c r="M13" i="6"/>
  <c r="L13" i="6"/>
  <c r="O13" i="6"/>
  <c r="F13" i="6"/>
  <c r="Q13" i="6"/>
  <c r="H13" i="6"/>
  <c r="D13" i="6"/>
  <c r="I13" i="6"/>
  <c r="P13" i="6"/>
  <c r="N13" i="6"/>
  <c r="E13" i="6"/>
  <c r="G13" i="6"/>
  <c r="J13" i="6"/>
  <c r="O5" i="6"/>
  <c r="M5" i="6"/>
  <c r="H5" i="6"/>
  <c r="P5" i="6"/>
  <c r="K5" i="6"/>
  <c r="G5" i="6"/>
  <c r="F5" i="6"/>
  <c r="I5" i="6"/>
  <c r="Q5" i="6"/>
  <c r="J5" i="6"/>
  <c r="D5" i="6"/>
  <c r="L5" i="6"/>
  <c r="E5" i="6"/>
  <c r="N5" i="6"/>
  <c r="I40" i="5"/>
  <c r="G40" i="5"/>
  <c r="O40" i="5"/>
  <c r="L40" i="5"/>
  <c r="K40" i="5"/>
  <c r="H40" i="5"/>
  <c r="F40" i="5"/>
  <c r="N40" i="5"/>
  <c r="M40" i="5"/>
  <c r="J40" i="5"/>
  <c r="I55" i="6"/>
  <c r="M55" i="6"/>
  <c r="N55" i="6"/>
  <c r="K55" i="6"/>
  <c r="P55" i="6"/>
  <c r="L55" i="6"/>
  <c r="F55" i="6"/>
  <c r="E55" i="6"/>
  <c r="O55" i="6"/>
  <c r="J55" i="6"/>
  <c r="G55" i="6"/>
  <c r="Q55" i="6"/>
  <c r="D55" i="6"/>
  <c r="H55" i="6"/>
  <c r="E23" i="6"/>
  <c r="Q23" i="6"/>
  <c r="N23" i="6"/>
  <c r="F23" i="6"/>
  <c r="L23" i="6"/>
  <c r="P23" i="6"/>
  <c r="G23" i="6"/>
  <c r="D23" i="6"/>
  <c r="I23" i="6"/>
  <c r="H23" i="6"/>
  <c r="M23" i="6"/>
  <c r="K23" i="6"/>
  <c r="O23" i="6"/>
  <c r="J23" i="6"/>
  <c r="I37" i="5"/>
  <c r="J37" i="5"/>
  <c r="O37" i="5"/>
  <c r="L37" i="5"/>
  <c r="G37" i="5"/>
  <c r="H37" i="5"/>
  <c r="N37" i="5"/>
  <c r="K37" i="5"/>
  <c r="F37" i="5"/>
  <c r="M37" i="5"/>
  <c r="K34" i="5"/>
  <c r="M34" i="5"/>
  <c r="H34" i="5"/>
  <c r="F34" i="5"/>
  <c r="J34" i="5"/>
  <c r="L34" i="5"/>
  <c r="O34" i="5"/>
  <c r="N34" i="5"/>
  <c r="I34" i="5"/>
  <c r="G34" i="5"/>
  <c r="G45" i="5"/>
  <c r="K45" i="5"/>
  <c r="M45" i="5"/>
  <c r="J45" i="5"/>
  <c r="N45" i="5"/>
  <c r="F45" i="5"/>
  <c r="I45" i="5"/>
  <c r="L45" i="5"/>
  <c r="O45" i="5"/>
  <c r="H45" i="5"/>
  <c r="J9" i="5"/>
  <c r="G9" i="5"/>
  <c r="L9" i="5"/>
  <c r="O9" i="5"/>
  <c r="M9" i="5"/>
  <c r="I9" i="5"/>
  <c r="F9" i="5"/>
  <c r="N9" i="5"/>
  <c r="K9" i="5"/>
  <c r="H9" i="5"/>
  <c r="M50" i="5"/>
  <c r="J50" i="5"/>
  <c r="K50" i="5"/>
  <c r="G50" i="5"/>
  <c r="I50" i="5"/>
  <c r="L50" i="5"/>
  <c r="O50" i="5"/>
  <c r="F50" i="5"/>
  <c r="H50" i="5"/>
  <c r="N50" i="5"/>
  <c r="D60" i="6"/>
  <c r="N60" i="6"/>
  <c r="Q60" i="6"/>
  <c r="K60" i="6"/>
  <c r="H60" i="6"/>
  <c r="I60" i="6"/>
  <c r="L60" i="6"/>
  <c r="E60" i="6"/>
  <c r="P60" i="6"/>
  <c r="J60" i="6"/>
  <c r="F60" i="6"/>
  <c r="O60" i="6"/>
  <c r="G60" i="6"/>
  <c r="M60" i="6"/>
  <c r="G52" i="6"/>
  <c r="H52" i="6"/>
  <c r="O52" i="6"/>
  <c r="L52" i="6"/>
  <c r="I52" i="6"/>
  <c r="M52" i="6"/>
  <c r="F52" i="6"/>
  <c r="D52" i="6"/>
  <c r="J52" i="6"/>
  <c r="E52" i="6"/>
  <c r="Q52" i="6"/>
  <c r="P52" i="6"/>
  <c r="K52" i="6"/>
  <c r="N52" i="6"/>
  <c r="K44" i="6"/>
  <c r="P44" i="6"/>
  <c r="I44" i="6"/>
  <c r="G44" i="6"/>
  <c r="F44" i="6"/>
  <c r="J44" i="6"/>
  <c r="Q44" i="6"/>
  <c r="M44" i="6"/>
  <c r="E44" i="6"/>
  <c r="H44" i="6"/>
  <c r="L44" i="6"/>
  <c r="O44" i="6"/>
  <c r="D44" i="6"/>
  <c r="N44" i="6"/>
  <c r="O36" i="6"/>
  <c r="F36" i="6"/>
  <c r="L36" i="6"/>
  <c r="K36" i="6"/>
  <c r="G36" i="6"/>
  <c r="M36" i="6"/>
  <c r="P36" i="6"/>
  <c r="E36" i="6"/>
  <c r="Q36" i="6"/>
  <c r="N36" i="6"/>
  <c r="I36" i="6"/>
  <c r="D36" i="6"/>
  <c r="J36" i="6"/>
  <c r="H36" i="6"/>
  <c r="E28" i="6"/>
  <c r="I28" i="6"/>
  <c r="H28" i="6"/>
  <c r="D28" i="6"/>
  <c r="P28" i="6"/>
  <c r="G28" i="6"/>
  <c r="N28" i="6"/>
  <c r="J28" i="6"/>
  <c r="F28" i="6"/>
  <c r="L28" i="6"/>
  <c r="M28" i="6"/>
  <c r="K28" i="6"/>
  <c r="Q28" i="6"/>
  <c r="O28" i="6"/>
  <c r="F20" i="6"/>
  <c r="L20" i="6"/>
  <c r="P20" i="6"/>
  <c r="Q20" i="6"/>
  <c r="O20" i="6"/>
  <c r="H20" i="6"/>
  <c r="K20" i="6"/>
  <c r="E20" i="6"/>
  <c r="G20" i="6"/>
  <c r="I20" i="6"/>
  <c r="M20" i="6"/>
  <c r="J20" i="6"/>
  <c r="N20" i="6"/>
  <c r="D20" i="6"/>
  <c r="M12" i="6"/>
  <c r="E12" i="6"/>
  <c r="G12" i="6"/>
  <c r="I12" i="6"/>
  <c r="D12" i="6"/>
  <c r="L12" i="6"/>
  <c r="N12" i="6"/>
  <c r="J12" i="6"/>
  <c r="H12" i="6"/>
  <c r="P12" i="6"/>
  <c r="O12" i="6"/>
  <c r="K12" i="6"/>
  <c r="Q12" i="6"/>
  <c r="F12" i="6"/>
  <c r="H4" i="6"/>
  <c r="O4" i="6"/>
  <c r="E4" i="6"/>
  <c r="F4" i="6"/>
  <c r="P4" i="6"/>
  <c r="J4" i="6"/>
  <c r="D4" i="6"/>
  <c r="K4" i="6"/>
  <c r="I4" i="6"/>
  <c r="Q4" i="6"/>
  <c r="N4" i="6"/>
  <c r="M4" i="6"/>
  <c r="G4" i="6"/>
  <c r="L4" i="6"/>
  <c r="H5" i="5"/>
  <c r="L5" i="5"/>
  <c r="I5" i="5"/>
  <c r="O5" i="5"/>
  <c r="J5" i="5"/>
  <c r="K5" i="5"/>
  <c r="G5" i="5"/>
  <c r="N5" i="5"/>
  <c r="M5" i="5"/>
  <c r="F5" i="5"/>
  <c r="F55" i="5"/>
  <c r="I55" i="5"/>
  <c r="L55" i="5"/>
  <c r="N55" i="5"/>
  <c r="O55" i="5"/>
  <c r="K55" i="5"/>
  <c r="G55" i="5"/>
  <c r="M55" i="5"/>
  <c r="H55" i="5"/>
  <c r="J55" i="5"/>
  <c r="J39" i="6"/>
  <c r="N39" i="6"/>
  <c r="I39" i="6"/>
  <c r="L39" i="6"/>
  <c r="P39" i="6"/>
  <c r="G39" i="6"/>
  <c r="D39" i="6"/>
  <c r="M39" i="6"/>
  <c r="K39" i="6"/>
  <c r="H39" i="6"/>
  <c r="F39" i="6"/>
  <c r="O39" i="6"/>
  <c r="Q39" i="6"/>
  <c r="E39" i="6"/>
  <c r="M15" i="6"/>
  <c r="H15" i="6"/>
  <c r="E15" i="6"/>
  <c r="J15" i="6"/>
  <c r="O15" i="6"/>
  <c r="P15" i="6"/>
  <c r="I15" i="6"/>
  <c r="F15" i="6"/>
  <c r="D15" i="6"/>
  <c r="N15" i="6"/>
  <c r="G15" i="6"/>
  <c r="L15" i="6"/>
  <c r="K15" i="6"/>
  <c r="Q15" i="6"/>
  <c r="M29" i="5"/>
  <c r="H29" i="5"/>
  <c r="O29" i="5"/>
  <c r="F29" i="5"/>
  <c r="L29" i="5"/>
  <c r="J29" i="5"/>
  <c r="I29" i="5"/>
  <c r="N29" i="5"/>
  <c r="K29" i="5"/>
  <c r="G29" i="5"/>
  <c r="J26" i="5"/>
  <c r="N26" i="5"/>
  <c r="L26" i="5"/>
  <c r="I26" i="5"/>
  <c r="O26" i="5"/>
  <c r="G26" i="5"/>
  <c r="F26" i="5"/>
  <c r="K26" i="5"/>
  <c r="H26" i="5"/>
  <c r="M26" i="5"/>
  <c r="G60" i="5"/>
  <c r="N60" i="5"/>
  <c r="J60" i="5"/>
  <c r="L60" i="5"/>
  <c r="M60" i="5"/>
  <c r="I60" i="5"/>
  <c r="K60" i="5"/>
  <c r="F60" i="5"/>
  <c r="H60" i="5"/>
  <c r="O60" i="5"/>
  <c r="J17" i="5"/>
  <c r="L17" i="5"/>
  <c r="G17" i="5"/>
  <c r="I17" i="5"/>
  <c r="O17" i="5"/>
  <c r="F17" i="5"/>
  <c r="H17" i="5"/>
  <c r="N17" i="5"/>
  <c r="K17" i="5"/>
  <c r="M17" i="5"/>
  <c r="J53" i="5"/>
  <c r="G53" i="5"/>
  <c r="M53" i="5"/>
  <c r="O53" i="5"/>
  <c r="I53" i="5"/>
  <c r="F53" i="5"/>
  <c r="L53" i="5"/>
  <c r="N53" i="5"/>
  <c r="H53" i="5"/>
  <c r="K53" i="5"/>
  <c r="G8" i="5"/>
  <c r="O8" i="5"/>
  <c r="J8" i="5"/>
  <c r="L8" i="5"/>
  <c r="I8" i="5"/>
  <c r="F8" i="5"/>
  <c r="N8" i="5"/>
  <c r="K8" i="5"/>
  <c r="M8" i="5"/>
  <c r="H8" i="5"/>
  <c r="N11" i="5"/>
  <c r="G11" i="5"/>
  <c r="J11" i="5"/>
  <c r="M11" i="5"/>
  <c r="K11" i="5"/>
  <c r="O11" i="5"/>
  <c r="I11" i="5"/>
  <c r="L11" i="5"/>
  <c r="F11" i="5"/>
  <c r="H11" i="5"/>
  <c r="J56" i="5"/>
  <c r="G56" i="5"/>
  <c r="K56" i="5"/>
  <c r="M56" i="5"/>
  <c r="I56" i="5"/>
  <c r="O56" i="5"/>
  <c r="F56" i="5"/>
  <c r="L56" i="5"/>
  <c r="H56" i="5"/>
  <c r="N56" i="5"/>
  <c r="N42" i="5"/>
  <c r="L42" i="5"/>
  <c r="K42" i="5"/>
  <c r="I42" i="5"/>
  <c r="F42" i="5"/>
  <c r="O42" i="5"/>
  <c r="M42" i="5"/>
  <c r="J42" i="5"/>
  <c r="G42" i="5"/>
  <c r="H42" i="5"/>
  <c r="L32" i="5"/>
  <c r="F32" i="5"/>
  <c r="J32" i="5"/>
  <c r="I32" i="5"/>
  <c r="G32" i="5"/>
  <c r="H32" i="5"/>
  <c r="M32" i="5"/>
  <c r="N32" i="5"/>
  <c r="O32" i="5"/>
  <c r="K32" i="5"/>
  <c r="G58" i="5"/>
  <c r="I58" i="5"/>
  <c r="M58" i="5"/>
  <c r="F58" i="5"/>
  <c r="H58" i="5"/>
  <c r="L58" i="5"/>
  <c r="N58" i="5"/>
  <c r="K58" i="5"/>
  <c r="O58" i="5"/>
  <c r="J58" i="5"/>
  <c r="N10" i="5"/>
  <c r="G10" i="5"/>
  <c r="F10" i="5"/>
  <c r="I10" i="5"/>
  <c r="O10" i="5"/>
  <c r="K10" i="5"/>
  <c r="L10" i="5"/>
  <c r="J10" i="5"/>
  <c r="M10" i="5"/>
  <c r="H10" i="5"/>
  <c r="O31" i="5"/>
  <c r="I31" i="5"/>
  <c r="J31" i="5"/>
  <c r="F31" i="5"/>
  <c r="N31" i="5"/>
  <c r="L31" i="5"/>
  <c r="H31" i="5"/>
  <c r="M31" i="5"/>
  <c r="K31" i="5"/>
  <c r="G31" i="5"/>
  <c r="G6" i="5"/>
  <c r="M6" i="5"/>
  <c r="N6" i="5"/>
  <c r="F6" i="5"/>
  <c r="H6" i="5"/>
  <c r="I6" i="5"/>
  <c r="L6" i="5"/>
  <c r="K6" i="5"/>
  <c r="O6" i="5"/>
  <c r="J6" i="5"/>
  <c r="L3" i="6"/>
  <c r="I3" i="6"/>
  <c r="G3" i="6"/>
  <c r="F3" i="6"/>
  <c r="H3" i="6"/>
  <c r="J3" i="6"/>
  <c r="Q3" i="6"/>
  <c r="K3" i="6"/>
  <c r="E3" i="6"/>
  <c r="D3" i="6"/>
  <c r="M3" i="6"/>
  <c r="O3" i="6"/>
  <c r="N3" i="6"/>
  <c r="P3" i="6"/>
  <c r="E59" i="6"/>
  <c r="F59" i="6"/>
  <c r="P59" i="6"/>
  <c r="L59" i="6"/>
  <c r="N59" i="6"/>
  <c r="K59" i="6"/>
  <c r="M59" i="6"/>
  <c r="O59" i="6"/>
  <c r="J59" i="6"/>
  <c r="I59" i="6"/>
  <c r="H59" i="6"/>
  <c r="G59" i="6"/>
  <c r="Q59" i="6"/>
  <c r="D59" i="6"/>
  <c r="Q51" i="6"/>
  <c r="E51" i="6"/>
  <c r="I51" i="6"/>
  <c r="M51" i="6"/>
  <c r="L51" i="6"/>
  <c r="H51" i="6"/>
  <c r="P51" i="6"/>
  <c r="J51" i="6"/>
  <c r="D51" i="6"/>
  <c r="F51" i="6"/>
  <c r="G51" i="6"/>
  <c r="K51" i="6"/>
  <c r="O51" i="6"/>
  <c r="N51" i="6"/>
  <c r="E43" i="6"/>
  <c r="M43" i="6"/>
  <c r="G43" i="6"/>
  <c r="H43" i="6"/>
  <c r="Q43" i="6"/>
  <c r="O43" i="6"/>
  <c r="L43" i="6"/>
  <c r="F43" i="6"/>
  <c r="K43" i="6"/>
  <c r="J43" i="6"/>
  <c r="P43" i="6"/>
  <c r="N43" i="6"/>
  <c r="I43" i="6"/>
  <c r="D43" i="6"/>
  <c r="N35" i="6"/>
  <c r="K35" i="6"/>
  <c r="D35" i="6"/>
  <c r="F35" i="6"/>
  <c r="H35" i="6"/>
  <c r="M35" i="6"/>
  <c r="G35" i="6"/>
  <c r="E35" i="6"/>
  <c r="L35" i="6"/>
  <c r="O35" i="6"/>
  <c r="I35" i="6"/>
  <c r="Q35" i="6"/>
  <c r="J35" i="6"/>
  <c r="P35" i="6"/>
  <c r="H27" i="6"/>
  <c r="O27" i="6"/>
  <c r="N27" i="6"/>
  <c r="G27" i="6"/>
  <c r="I27" i="6"/>
  <c r="D27" i="6"/>
  <c r="E27" i="6"/>
  <c r="M27" i="6"/>
  <c r="L27" i="6"/>
  <c r="F27" i="6"/>
  <c r="Q27" i="6"/>
  <c r="P27" i="6"/>
  <c r="J27" i="6"/>
  <c r="K27" i="6"/>
  <c r="Q19" i="6"/>
  <c r="P19" i="6"/>
  <c r="E19" i="6"/>
  <c r="H19" i="6"/>
  <c r="G19" i="6"/>
  <c r="D19" i="6"/>
  <c r="I19" i="6"/>
  <c r="K19" i="6"/>
  <c r="M19" i="6"/>
  <c r="F19" i="6"/>
  <c r="N19" i="6"/>
  <c r="O19" i="6"/>
  <c r="L19" i="6"/>
  <c r="J19" i="6"/>
  <c r="L11" i="6"/>
  <c r="P11" i="6"/>
  <c r="M11" i="6"/>
  <c r="N11" i="6"/>
  <c r="O11" i="6"/>
  <c r="Q11" i="6"/>
  <c r="K11" i="6"/>
  <c r="F11" i="6"/>
  <c r="I11" i="6"/>
  <c r="E11" i="6"/>
  <c r="H11" i="6"/>
  <c r="J11" i="6"/>
  <c r="D11" i="6"/>
  <c r="G11" i="6"/>
  <c r="N21" i="5"/>
  <c r="G21" i="5"/>
  <c r="K21" i="5"/>
  <c r="M21" i="5"/>
  <c r="F21" i="5"/>
  <c r="J21" i="5"/>
  <c r="H21" i="5"/>
  <c r="L21" i="5"/>
  <c r="I21" i="5"/>
  <c r="O21" i="5"/>
  <c r="P66" i="6"/>
  <c r="D66" i="6"/>
  <c r="O66" i="6"/>
  <c r="I66" i="6"/>
  <c r="G66" i="6"/>
  <c r="F66" i="6"/>
  <c r="Q66" i="6"/>
  <c r="K66" i="6"/>
  <c r="N66" i="6"/>
  <c r="E66" i="6"/>
  <c r="M66" i="6"/>
  <c r="H66" i="6"/>
  <c r="L66" i="6"/>
  <c r="J66" i="6"/>
  <c r="O58" i="6"/>
  <c r="G58" i="6"/>
  <c r="K58" i="6"/>
  <c r="I58" i="6"/>
  <c r="N58" i="6"/>
  <c r="L58" i="6"/>
  <c r="M58" i="6"/>
  <c r="E58" i="6"/>
  <c r="P58" i="6"/>
  <c r="H58" i="6"/>
  <c r="J58" i="6"/>
  <c r="F58" i="6"/>
  <c r="Q58" i="6"/>
  <c r="D58" i="6"/>
  <c r="J50" i="6"/>
  <c r="M50" i="6"/>
  <c r="L50" i="6"/>
  <c r="F50" i="6"/>
  <c r="G50" i="6"/>
  <c r="Q50" i="6"/>
  <c r="D50" i="6"/>
  <c r="I50" i="6"/>
  <c r="E50" i="6"/>
  <c r="N50" i="6"/>
  <c r="H50" i="6"/>
  <c r="K50" i="6"/>
  <c r="P50" i="6"/>
  <c r="O50" i="6"/>
  <c r="P42" i="6"/>
  <c r="N42" i="6"/>
  <c r="D42" i="6"/>
  <c r="L42" i="6"/>
  <c r="H42" i="6"/>
  <c r="E42" i="6"/>
  <c r="I42" i="6"/>
  <c r="J42" i="6"/>
  <c r="O42" i="6"/>
  <c r="K42" i="6"/>
  <c r="Q42" i="6"/>
  <c r="M42" i="6"/>
  <c r="F42" i="6"/>
  <c r="G42" i="6"/>
  <c r="F34" i="6"/>
  <c r="E34" i="6"/>
  <c r="J34" i="6"/>
  <c r="P34" i="6"/>
  <c r="G34" i="6"/>
  <c r="M34" i="6"/>
  <c r="I34" i="6"/>
  <c r="Q34" i="6"/>
  <c r="H34" i="6"/>
  <c r="N34" i="6"/>
  <c r="L34" i="6"/>
  <c r="K34" i="6"/>
  <c r="O34" i="6"/>
  <c r="D34" i="6"/>
  <c r="K26" i="6"/>
  <c r="M26" i="6"/>
  <c r="D26" i="6"/>
  <c r="E26" i="6"/>
  <c r="N26" i="6"/>
  <c r="L26" i="6"/>
  <c r="Q26" i="6"/>
  <c r="G26" i="6"/>
  <c r="J26" i="6"/>
  <c r="F26" i="6"/>
  <c r="O26" i="6"/>
  <c r="H26" i="6"/>
  <c r="I26" i="6"/>
  <c r="P26" i="6"/>
  <c r="E18" i="6"/>
  <c r="J18" i="6"/>
  <c r="Q18" i="6"/>
  <c r="N18" i="6"/>
  <c r="F18" i="6"/>
  <c r="G18" i="6"/>
  <c r="H18" i="6"/>
  <c r="K18" i="6"/>
  <c r="M18" i="6"/>
  <c r="D18" i="6"/>
  <c r="O18" i="6"/>
  <c r="I18" i="6"/>
  <c r="L18" i="6"/>
  <c r="P18" i="6"/>
  <c r="I10" i="6"/>
  <c r="J10" i="6"/>
  <c r="Q10" i="6"/>
  <c r="H10" i="6"/>
  <c r="G10" i="6"/>
  <c r="D10" i="6"/>
  <c r="O10" i="6"/>
  <c r="K10" i="6"/>
  <c r="M10" i="6"/>
  <c r="E10" i="6"/>
  <c r="L10" i="6"/>
  <c r="F10" i="6"/>
  <c r="P10" i="6"/>
  <c r="N10" i="6"/>
  <c r="K18" i="5"/>
  <c r="G18" i="5"/>
  <c r="I18" i="5"/>
  <c r="M18" i="5"/>
  <c r="O18" i="5"/>
  <c r="F18" i="5"/>
  <c r="L18" i="5"/>
  <c r="H18" i="5"/>
  <c r="N18" i="5"/>
  <c r="J18" i="5"/>
  <c r="K44" i="5"/>
  <c r="I44" i="5"/>
  <c r="O44" i="5"/>
  <c r="M44" i="5"/>
  <c r="N44" i="5"/>
  <c r="J44" i="5"/>
  <c r="H44" i="5"/>
  <c r="F44" i="5"/>
  <c r="L44" i="5"/>
  <c r="G44" i="5"/>
  <c r="H3" i="5"/>
  <c r="K3" i="5"/>
  <c r="M3" i="5"/>
  <c r="N3" i="5"/>
  <c r="F3" i="5"/>
  <c r="J3" i="5"/>
  <c r="I3" i="5"/>
  <c r="L3" i="5"/>
  <c r="O3" i="5"/>
  <c r="G3" i="5"/>
  <c r="H61" i="5"/>
  <c r="N61" i="5"/>
  <c r="K61" i="5"/>
  <c r="G61" i="5"/>
  <c r="L61" i="5"/>
  <c r="M61" i="5"/>
  <c r="F61" i="5"/>
  <c r="O61" i="5"/>
  <c r="J61" i="5"/>
  <c r="I61" i="5"/>
  <c r="K13" i="5"/>
  <c r="M13" i="5"/>
  <c r="G13" i="5"/>
  <c r="J13" i="5"/>
  <c r="L13" i="5"/>
  <c r="O13" i="5"/>
  <c r="F13" i="5"/>
  <c r="N13" i="5"/>
  <c r="I13" i="5"/>
  <c r="H13" i="5"/>
  <c r="K35" i="5"/>
  <c r="H35" i="5"/>
  <c r="I35" i="5"/>
  <c r="G35" i="5"/>
  <c r="J35" i="5"/>
  <c r="M35" i="5"/>
  <c r="O35" i="5"/>
  <c r="F35" i="5"/>
  <c r="N35" i="5"/>
  <c r="L35" i="5"/>
  <c r="H41" i="5"/>
  <c r="F41" i="5"/>
  <c r="N41" i="5"/>
  <c r="J41" i="5"/>
  <c r="M41" i="5"/>
  <c r="L41" i="5"/>
  <c r="G41" i="5"/>
  <c r="I41" i="5"/>
  <c r="O41" i="5"/>
  <c r="K41" i="5"/>
  <c r="K30" i="5"/>
  <c r="H30" i="5"/>
  <c r="G30" i="5"/>
  <c r="N30" i="5"/>
  <c r="J30" i="5"/>
  <c r="L30" i="5"/>
  <c r="M30" i="5"/>
  <c r="I30" i="5"/>
  <c r="O30" i="5"/>
  <c r="F30" i="5"/>
  <c r="H12" i="5"/>
  <c r="G12" i="5"/>
  <c r="J12" i="5"/>
  <c r="N12" i="5"/>
  <c r="M12" i="5"/>
  <c r="I12" i="5"/>
  <c r="O12" i="5"/>
  <c r="F12" i="5"/>
  <c r="K12" i="5"/>
  <c r="L12" i="5"/>
  <c r="M59" i="5"/>
  <c r="H59" i="5"/>
  <c r="N59" i="5"/>
  <c r="J59" i="5"/>
  <c r="K59" i="5"/>
  <c r="L59" i="5"/>
  <c r="G59" i="5"/>
  <c r="I59" i="5"/>
  <c r="F59" i="5"/>
  <c r="O59" i="5"/>
  <c r="M65" i="6"/>
  <c r="Q65" i="6"/>
  <c r="E65" i="6"/>
  <c r="I65" i="6"/>
  <c r="G65" i="6"/>
  <c r="N65" i="6"/>
  <c r="L65" i="6"/>
  <c r="J65" i="6"/>
  <c r="F65" i="6"/>
  <c r="H65" i="6"/>
  <c r="K65" i="6"/>
  <c r="P65" i="6"/>
  <c r="O65" i="6"/>
  <c r="D65" i="6"/>
  <c r="Q57" i="6"/>
  <c r="K57" i="6"/>
  <c r="I57" i="6"/>
  <c r="E57" i="6"/>
  <c r="P57" i="6"/>
  <c r="M57" i="6"/>
  <c r="L57" i="6"/>
  <c r="D57" i="6"/>
  <c r="G57" i="6"/>
  <c r="N57" i="6"/>
  <c r="J57" i="6"/>
  <c r="H57" i="6"/>
  <c r="O57" i="6"/>
  <c r="F57" i="6"/>
  <c r="N49" i="6"/>
  <c r="F49" i="6"/>
  <c r="K49" i="6"/>
  <c r="Q49" i="6"/>
  <c r="I49" i="6"/>
  <c r="M49" i="6"/>
  <c r="H49" i="6"/>
  <c r="J49" i="6"/>
  <c r="P49" i="6"/>
  <c r="O49" i="6"/>
  <c r="D49" i="6"/>
  <c r="L49" i="6"/>
  <c r="G49" i="6"/>
  <c r="E49" i="6"/>
  <c r="Q41" i="6"/>
  <c r="E41" i="6"/>
  <c r="O41" i="6"/>
  <c r="P41" i="6"/>
  <c r="F41" i="6"/>
  <c r="G41" i="6"/>
  <c r="D41" i="6"/>
  <c r="M41" i="6"/>
  <c r="J41" i="6"/>
  <c r="K41" i="6"/>
  <c r="N41" i="6"/>
  <c r="I41" i="6"/>
  <c r="L41" i="6"/>
  <c r="H41" i="6"/>
  <c r="I33" i="6"/>
  <c r="G33" i="6"/>
  <c r="K33" i="6"/>
  <c r="H33" i="6"/>
  <c r="L33" i="6"/>
  <c r="M33" i="6"/>
  <c r="Q33" i="6"/>
  <c r="N33" i="6"/>
  <c r="O33" i="6"/>
  <c r="J33" i="6"/>
  <c r="P33" i="6"/>
  <c r="F33" i="6"/>
  <c r="E33" i="6"/>
  <c r="D33" i="6"/>
  <c r="P25" i="6"/>
  <c r="Q25" i="6"/>
  <c r="G25" i="6"/>
  <c r="O25" i="6"/>
  <c r="F25" i="6"/>
  <c r="D25" i="6"/>
  <c r="E25" i="6"/>
  <c r="I25" i="6"/>
  <c r="J25" i="6"/>
  <c r="K25" i="6"/>
  <c r="M25" i="6"/>
  <c r="N25" i="6"/>
  <c r="H25" i="6"/>
  <c r="L25" i="6"/>
  <c r="H17" i="6"/>
  <c r="I17" i="6"/>
  <c r="F17" i="6"/>
  <c r="E17" i="6"/>
  <c r="J17" i="6"/>
  <c r="M17" i="6"/>
  <c r="N17" i="6"/>
  <c r="L17" i="6"/>
  <c r="O17" i="6"/>
  <c r="P17" i="6"/>
  <c r="D17" i="6"/>
  <c r="G17" i="6"/>
  <c r="K17" i="6"/>
  <c r="Q17" i="6"/>
  <c r="Q9" i="6"/>
  <c r="H9" i="6"/>
  <c r="N9" i="6"/>
  <c r="G9" i="6"/>
  <c r="E9" i="6"/>
  <c r="L9" i="6"/>
  <c r="F9" i="6"/>
  <c r="K9" i="6"/>
  <c r="O9" i="6"/>
  <c r="M9" i="6"/>
  <c r="I9" i="6"/>
  <c r="J9" i="6"/>
  <c r="D9" i="6"/>
  <c r="P9" i="6"/>
  <c r="N51" i="5"/>
  <c r="J51" i="5"/>
  <c r="K51" i="5"/>
  <c r="H51" i="5"/>
  <c r="L51" i="5"/>
  <c r="I51" i="5"/>
  <c r="O51" i="5"/>
  <c r="F51" i="5"/>
  <c r="G51" i="5"/>
  <c r="M51" i="5"/>
  <c r="H38" i="5"/>
  <c r="N38" i="5"/>
  <c r="K38" i="5"/>
  <c r="F38" i="5"/>
  <c r="J38" i="5"/>
  <c r="I38" i="5"/>
  <c r="O38" i="5"/>
  <c r="G38" i="5"/>
  <c r="L38" i="5"/>
  <c r="M38" i="5"/>
  <c r="N16" i="5"/>
  <c r="G16" i="5"/>
  <c r="H16" i="5"/>
  <c r="O16" i="5"/>
  <c r="K16" i="5"/>
  <c r="M16" i="5"/>
  <c r="F16" i="5"/>
  <c r="J16" i="5"/>
  <c r="L16" i="5"/>
  <c r="I16" i="5"/>
  <c r="K39" i="5"/>
  <c r="F39" i="5"/>
  <c r="N39" i="5"/>
  <c r="M39" i="5"/>
  <c r="I39" i="5"/>
  <c r="J39" i="5"/>
  <c r="H39" i="5"/>
  <c r="G39" i="5"/>
  <c r="O39" i="5"/>
  <c r="L39" i="5"/>
  <c r="K2" i="5"/>
  <c r="M2" i="5"/>
  <c r="G2" i="5"/>
  <c r="J2" i="5"/>
  <c r="N2" i="5"/>
  <c r="H2" i="5"/>
  <c r="I2" i="5"/>
  <c r="F2" i="5"/>
  <c r="L2" i="5"/>
  <c r="O2" i="5"/>
  <c r="H43" i="5"/>
  <c r="M43" i="5"/>
  <c r="J43" i="5"/>
  <c r="K43" i="5"/>
  <c r="N43" i="5"/>
  <c r="I43" i="5"/>
  <c r="G43" i="5"/>
  <c r="O43" i="5"/>
  <c r="F43" i="5"/>
  <c r="L43" i="5"/>
  <c r="O25" i="5"/>
  <c r="H25" i="5"/>
  <c r="K25" i="5"/>
  <c r="N25" i="5"/>
  <c r="L25" i="5"/>
  <c r="J25" i="5"/>
  <c r="G25" i="5"/>
  <c r="M25" i="5"/>
  <c r="I25" i="5"/>
  <c r="F25" i="5"/>
  <c r="O24" i="5"/>
  <c r="M24" i="5"/>
  <c r="H24" i="5"/>
  <c r="N24" i="5"/>
  <c r="L24" i="5"/>
  <c r="J24" i="5"/>
  <c r="F24" i="5"/>
  <c r="K24" i="5"/>
  <c r="G24" i="5"/>
  <c r="I24" i="5"/>
  <c r="H46" i="5"/>
  <c r="K46" i="5"/>
  <c r="L46" i="5"/>
  <c r="F46" i="5"/>
  <c r="G46" i="5"/>
  <c r="J46" i="5"/>
  <c r="N46" i="5"/>
  <c r="O46" i="5"/>
  <c r="M46" i="5"/>
  <c r="I46" i="5"/>
  <c r="L15" i="5"/>
  <c r="O15" i="5"/>
  <c r="J15" i="5"/>
  <c r="H15" i="5"/>
  <c r="G15" i="5"/>
  <c r="N15" i="5"/>
  <c r="M15" i="5"/>
  <c r="I15" i="5"/>
  <c r="K15" i="5"/>
  <c r="F15" i="5"/>
  <c r="O62" i="5"/>
  <c r="J62" i="5"/>
  <c r="H62" i="5"/>
  <c r="N62" i="5"/>
  <c r="L62" i="5"/>
  <c r="F62" i="5"/>
  <c r="K62" i="5"/>
  <c r="I62" i="5"/>
  <c r="M62" i="5"/>
  <c r="G62" i="5"/>
  <c r="K64" i="5"/>
  <c r="L64" i="5"/>
  <c r="F64" i="5"/>
  <c r="N64" i="5"/>
  <c r="I64" i="5"/>
  <c r="G64" i="5"/>
  <c r="J64" i="5"/>
  <c r="O64" i="5"/>
  <c r="H64" i="5"/>
  <c r="M64" i="5"/>
  <c r="L54" i="5"/>
  <c r="O54" i="5"/>
  <c r="K54" i="5"/>
  <c r="J54" i="5"/>
  <c r="I54" i="5"/>
  <c r="G54" i="5"/>
  <c r="M54" i="5"/>
  <c r="H54" i="5"/>
  <c r="N54" i="5"/>
  <c r="F54" i="5"/>
  <c r="D64" i="6"/>
  <c r="Q64" i="6"/>
  <c r="O64" i="6"/>
  <c r="I64" i="6"/>
  <c r="H64" i="6"/>
  <c r="M64" i="6"/>
  <c r="L64" i="6"/>
  <c r="E64" i="6"/>
  <c r="G64" i="6"/>
  <c r="K64" i="6"/>
  <c r="P64" i="6"/>
  <c r="F64" i="6"/>
  <c r="J64" i="6"/>
  <c r="N64" i="6"/>
  <c r="L56" i="6"/>
  <c r="D56" i="6"/>
  <c r="Q56" i="6"/>
  <c r="G56" i="6"/>
  <c r="E56" i="6"/>
  <c r="F56" i="6"/>
  <c r="J56" i="6"/>
  <c r="K56" i="6"/>
  <c r="O56" i="6"/>
  <c r="N56" i="6"/>
  <c r="H56" i="6"/>
  <c r="P56" i="6"/>
  <c r="I56" i="6"/>
  <c r="M56" i="6"/>
  <c r="K48" i="6"/>
  <c r="O48" i="6"/>
  <c r="P48" i="6"/>
  <c r="L48" i="6"/>
  <c r="F48" i="6"/>
  <c r="I48" i="6"/>
  <c r="J48" i="6"/>
  <c r="N48" i="6"/>
  <c r="Q48" i="6"/>
  <c r="D48" i="6"/>
  <c r="M48" i="6"/>
  <c r="E48" i="6"/>
  <c r="H48" i="6"/>
  <c r="G48" i="6"/>
  <c r="N40" i="6"/>
  <c r="Q40" i="6"/>
  <c r="E40" i="6"/>
  <c r="D40" i="6"/>
  <c r="M40" i="6"/>
  <c r="G40" i="6"/>
  <c r="F40" i="6"/>
  <c r="L40" i="6"/>
  <c r="P40" i="6"/>
  <c r="O40" i="6"/>
  <c r="K40" i="6"/>
  <c r="H40" i="6"/>
  <c r="J40" i="6"/>
  <c r="I40" i="6"/>
  <c r="J32" i="6"/>
  <c r="I32" i="6"/>
  <c r="G32" i="6"/>
  <c r="Q32" i="6"/>
  <c r="P32" i="6"/>
  <c r="D32" i="6"/>
  <c r="M32" i="6"/>
  <c r="K32" i="6"/>
  <c r="O32" i="6"/>
  <c r="E32" i="6"/>
  <c r="H32" i="6"/>
  <c r="F32" i="6"/>
  <c r="L32" i="6"/>
  <c r="N32" i="6"/>
  <c r="G24" i="6"/>
  <c r="F24" i="6"/>
  <c r="D24" i="6"/>
  <c r="N24" i="6"/>
  <c r="Q24" i="6"/>
  <c r="J24" i="6"/>
  <c r="O24" i="6"/>
  <c r="M24" i="6"/>
  <c r="K24" i="6"/>
  <c r="I24" i="6"/>
  <c r="H24" i="6"/>
  <c r="P24" i="6"/>
  <c r="L24" i="6"/>
  <c r="E24" i="6"/>
  <c r="J16" i="6"/>
  <c r="N16" i="6"/>
  <c r="K16" i="6"/>
  <c r="M16" i="6"/>
  <c r="H16" i="6"/>
  <c r="G16" i="6"/>
  <c r="L16" i="6"/>
  <c r="D16" i="6"/>
  <c r="F16" i="6"/>
  <c r="I16" i="6"/>
  <c r="P16" i="6"/>
  <c r="E16" i="6"/>
  <c r="O16" i="6"/>
  <c r="Q16" i="6"/>
  <c r="H8" i="6"/>
  <c r="P8" i="6"/>
  <c r="G8" i="6"/>
  <c r="I8" i="6"/>
  <c r="Q8" i="6"/>
  <c r="L8" i="6"/>
  <c r="F8" i="6"/>
  <c r="N8" i="6"/>
  <c r="M8" i="6"/>
  <c r="O8" i="6"/>
  <c r="D8" i="6"/>
  <c r="J8" i="6"/>
  <c r="K8" i="6"/>
  <c r="E8" i="6"/>
  <c r="C46" i="41"/>
  <c r="B3" i="2"/>
  <c r="C3" i="2"/>
  <c r="H3" i="2" l="1"/>
  <c r="I3" i="2"/>
  <c r="D33" i="5"/>
  <c r="E53" i="5"/>
  <c r="P25" i="5"/>
  <c r="D30" i="5"/>
  <c r="D51" i="5"/>
  <c r="D48" i="5"/>
  <c r="D16" i="5"/>
  <c r="D54" i="5"/>
  <c r="P36" i="5"/>
  <c r="P62" i="5"/>
  <c r="D55" i="5"/>
  <c r="P3" i="5"/>
  <c r="D12" i="5"/>
  <c r="D31" i="5"/>
  <c r="D22" i="5"/>
  <c r="D64" i="5"/>
  <c r="P22" i="5"/>
  <c r="E17" i="5"/>
  <c r="P38" i="5"/>
  <c r="P18" i="5"/>
  <c r="D9" i="5"/>
  <c r="D60" i="5"/>
  <c r="E22" i="5"/>
  <c r="P48" i="5"/>
  <c r="D36" i="5"/>
  <c r="E48" i="5"/>
  <c r="E36" i="5"/>
  <c r="E52" i="5"/>
  <c r="M9" i="20"/>
  <c r="P47" i="5"/>
  <c r="P49" i="5"/>
  <c r="P65" i="5"/>
  <c r="E65" i="5"/>
  <c r="M5" i="20"/>
  <c r="P63" i="5"/>
  <c r="D43" i="5"/>
  <c r="P52" i="5"/>
  <c r="N4" i="20"/>
  <c r="D59" i="5"/>
  <c r="D32" i="5"/>
  <c r="H9" i="20"/>
  <c r="D35" i="5"/>
  <c r="P9" i="5"/>
  <c r="E49" i="5"/>
  <c r="P19" i="5"/>
  <c r="D49" i="5"/>
  <c r="P11" i="5"/>
  <c r="D8" i="5"/>
  <c r="E63" i="5"/>
  <c r="D4" i="5"/>
  <c r="D37" i="5"/>
  <c r="D45" i="5"/>
  <c r="D46" i="5"/>
  <c r="D15" i="5"/>
  <c r="D40" i="5"/>
  <c r="P28" i="5"/>
  <c r="D63" i="5"/>
  <c r="D41" i="5"/>
  <c r="D13" i="5"/>
  <c r="D58" i="5"/>
  <c r="D52" i="5"/>
  <c r="P60" i="5"/>
  <c r="D44" i="5"/>
  <c r="D34" i="5"/>
  <c r="D42" i="5"/>
  <c r="D61" i="5"/>
  <c r="P6" i="5"/>
  <c r="D20" i="5"/>
  <c r="E9" i="5"/>
  <c r="E58" i="5"/>
  <c r="P58" i="5"/>
  <c r="D10" i="5"/>
  <c r="D23" i="5"/>
  <c r="P27" i="5"/>
  <c r="E6" i="5"/>
  <c r="E60" i="5"/>
  <c r="P37" i="5"/>
  <c r="E10" i="5"/>
  <c r="E45" i="5"/>
  <c r="D18" i="5"/>
  <c r="K9" i="20"/>
  <c r="J6" i="20"/>
  <c r="E4" i="5"/>
  <c r="D57" i="5"/>
  <c r="E23" i="5"/>
  <c r="E28" i="5"/>
  <c r="H4" i="20"/>
  <c r="D24" i="5"/>
  <c r="E21" i="5"/>
  <c r="P45" i="5"/>
  <c r="E56" i="5"/>
  <c r="E8" i="5"/>
  <c r="P8" i="5"/>
  <c r="E37" i="5"/>
  <c r="E27" i="5"/>
  <c r="P4" i="5"/>
  <c r="G7" i="20"/>
  <c r="D29" i="5"/>
  <c r="E42" i="5"/>
  <c r="P55" i="5"/>
  <c r="E18" i="5"/>
  <c r="E47" i="5"/>
  <c r="D7" i="5"/>
  <c r="D26" i="5"/>
  <c r="D11" i="5"/>
  <c r="P56" i="5"/>
  <c r="P26" i="5"/>
  <c r="E14" i="5"/>
  <c r="D56" i="5"/>
  <c r="E13" i="5"/>
  <c r="D17" i="5"/>
  <c r="D47" i="5"/>
  <c r="E2" i="5"/>
  <c r="P33" i="5"/>
  <c r="E55" i="5"/>
  <c r="P42" i="5"/>
  <c r="E11" i="5"/>
  <c r="E33" i="5"/>
  <c r="P17" i="5"/>
  <c r="D28" i="5"/>
  <c r="P10" i="5"/>
  <c r="E26" i="5"/>
  <c r="P41" i="5"/>
  <c r="E12" i="5"/>
  <c r="P2" i="5"/>
  <c r="D6" i="5"/>
  <c r="E50" i="5"/>
  <c r="D2" i="5"/>
  <c r="P50" i="5"/>
  <c r="P14" i="5"/>
  <c r="E29" i="5"/>
  <c r="P31" i="5"/>
  <c r="P29" i="5"/>
  <c r="D53" i="5"/>
  <c r="P57" i="5"/>
  <c r="E34" i="5"/>
  <c r="E40" i="5"/>
  <c r="E7" i="5"/>
  <c r="P34" i="5"/>
  <c r="E57" i="5"/>
  <c r="P40" i="5"/>
  <c r="P7" i="5"/>
  <c r="P20" i="5"/>
  <c r="E20" i="5"/>
  <c r="D5" i="5"/>
  <c r="E41" i="5"/>
  <c r="E31" i="5"/>
  <c r="P53" i="5"/>
  <c r="E25" i="5"/>
  <c r="P12" i="5"/>
  <c r="P44" i="5"/>
  <c r="D25" i="5"/>
  <c r="E6" i="20"/>
  <c r="K3" i="20"/>
  <c r="P61" i="5"/>
  <c r="E16" i="5"/>
  <c r="E61" i="5"/>
  <c r="P13" i="5"/>
  <c r="E15" i="5"/>
  <c r="P15" i="5"/>
  <c r="E44" i="5"/>
  <c r="E4" i="20"/>
  <c r="D50" i="5"/>
  <c r="D14" i="5"/>
  <c r="P39" i="5"/>
  <c r="D27" i="5"/>
  <c r="P23" i="5"/>
  <c r="N3" i="20"/>
  <c r="M4" i="20"/>
  <c r="H10" i="20"/>
  <c r="L3" i="20"/>
  <c r="P43" i="5"/>
  <c r="L6" i="20"/>
  <c r="F8" i="20"/>
  <c r="L4" i="20"/>
  <c r="H3" i="20"/>
  <c r="N7" i="20"/>
  <c r="E8" i="20"/>
  <c r="J4" i="20"/>
  <c r="M2" i="20"/>
  <c r="E24" i="5"/>
  <c r="E43" i="5"/>
  <c r="I10" i="20"/>
  <c r="F9" i="20"/>
  <c r="P24" i="5"/>
  <c r="P51" i="5"/>
  <c r="G4" i="20"/>
  <c r="N9" i="20"/>
  <c r="I3" i="20"/>
  <c r="G8" i="20"/>
  <c r="G3" i="20"/>
  <c r="E51" i="5"/>
  <c r="K7" i="20"/>
  <c r="J3" i="20"/>
  <c r="G6" i="20"/>
  <c r="I5" i="20"/>
  <c r="K4" i="20"/>
  <c r="G10" i="20"/>
  <c r="E3" i="20"/>
  <c r="K10" i="20"/>
  <c r="H8" i="20"/>
  <c r="M6" i="20"/>
  <c r="I2" i="20"/>
  <c r="P64" i="5"/>
  <c r="M7" i="20"/>
  <c r="I9" i="20"/>
  <c r="T22" i="6"/>
  <c r="S30" i="6"/>
  <c r="S16" i="6"/>
  <c r="S64" i="6"/>
  <c r="S49" i="6"/>
  <c r="T18" i="6"/>
  <c r="S58" i="6"/>
  <c r="R66" i="6"/>
  <c r="R12" i="6"/>
  <c r="T28" i="6"/>
  <c r="T13" i="6"/>
  <c r="R21" i="6"/>
  <c r="T21" i="6"/>
  <c r="R53" i="6"/>
  <c r="T63" i="6"/>
  <c r="E62" i="5"/>
  <c r="D39" i="5"/>
  <c r="R5" i="6"/>
  <c r="P54" i="5"/>
  <c r="R48" i="6"/>
  <c r="I4" i="20"/>
  <c r="L5" i="20"/>
  <c r="E7" i="20"/>
  <c r="I8" i="20"/>
  <c r="M3" i="20"/>
  <c r="S25" i="6"/>
  <c r="S33" i="6"/>
  <c r="G5" i="20"/>
  <c r="N10" i="20"/>
  <c r="J7" i="20"/>
  <c r="J8" i="20"/>
  <c r="G9" i="20"/>
  <c r="J2" i="20"/>
  <c r="T26" i="6"/>
  <c r="R58" i="6"/>
  <c r="T55" i="6"/>
  <c r="S5" i="6"/>
  <c r="T52" i="6"/>
  <c r="E30" i="5"/>
  <c r="S50" i="6"/>
  <c r="T61" i="6"/>
  <c r="S6" i="6"/>
  <c r="S46" i="6"/>
  <c r="E2" i="20"/>
  <c r="H6" i="20"/>
  <c r="J9" i="20"/>
  <c r="S66" i="6"/>
  <c r="J10" i="20"/>
  <c r="L2" i="20"/>
  <c r="K8" i="20"/>
  <c r="L10" i="20"/>
  <c r="R19" i="6"/>
  <c r="T3" i="6"/>
  <c r="K5" i="20"/>
  <c r="K2" i="20"/>
  <c r="T36" i="6"/>
  <c r="E19" i="5"/>
  <c r="P30" i="5"/>
  <c r="D19" i="5"/>
  <c r="P32" i="5"/>
  <c r="S57" i="6"/>
  <c r="M8" i="20"/>
  <c r="R40" i="6"/>
  <c r="T41" i="6"/>
  <c r="E9" i="20"/>
  <c r="E10" i="20"/>
  <c r="N5" i="20"/>
  <c r="L8" i="20"/>
  <c r="N2" i="20"/>
  <c r="S56" i="6"/>
  <c r="S48" i="6"/>
  <c r="K6" i="20"/>
  <c r="N6" i="20"/>
  <c r="E54" i="5"/>
  <c r="P16" i="5"/>
  <c r="E39" i="5"/>
  <c r="D38" i="5"/>
  <c r="H5" i="20"/>
  <c r="J5" i="20"/>
  <c r="L9" i="20"/>
  <c r="H7" i="20"/>
  <c r="E5" i="20"/>
  <c r="R27" i="6"/>
  <c r="S43" i="6"/>
  <c r="L7" i="20"/>
  <c r="G2" i="20"/>
  <c r="I6" i="20"/>
  <c r="I7" i="20"/>
  <c r="N8" i="20"/>
  <c r="H2" i="20"/>
  <c r="R36" i="6"/>
  <c r="M10" i="20"/>
  <c r="T54" i="6"/>
  <c r="S7" i="6"/>
  <c r="R61" i="6"/>
  <c r="R38" i="6"/>
  <c r="F5" i="20"/>
  <c r="F4" i="20"/>
  <c r="F7" i="20"/>
  <c r="P21" i="5"/>
  <c r="E64" i="5"/>
  <c r="E46" i="5"/>
  <c r="D62" i="5"/>
  <c r="D21" i="5"/>
  <c r="T14" i="6"/>
  <c r="T34" i="6"/>
  <c r="T43" i="6"/>
  <c r="F6" i="20"/>
  <c r="E59" i="5"/>
  <c r="E35" i="5"/>
  <c r="P59" i="5"/>
  <c r="P35" i="5"/>
  <c r="P5" i="5"/>
  <c r="E3" i="5"/>
  <c r="R17" i="6"/>
  <c r="R57" i="6"/>
  <c r="S18" i="6"/>
  <c r="T42" i="6"/>
  <c r="R50" i="6"/>
  <c r="T11" i="6"/>
  <c r="S19" i="6"/>
  <c r="R59" i="6"/>
  <c r="S59" i="6"/>
  <c r="T15" i="6"/>
  <c r="T39" i="6"/>
  <c r="S29" i="6"/>
  <c r="R47" i="6"/>
  <c r="S14" i="6"/>
  <c r="T7" i="6"/>
  <c r="R7" i="6"/>
  <c r="R63" i="6"/>
  <c r="R33" i="6"/>
  <c r="S35" i="6"/>
  <c r="T20" i="6"/>
  <c r="F2" i="20"/>
  <c r="D3" i="5"/>
  <c r="R8" i="6"/>
  <c r="T32" i="6"/>
  <c r="T40" i="6"/>
  <c r="T48" i="6"/>
  <c r="S17" i="6"/>
  <c r="R65" i="6"/>
  <c r="S10" i="6"/>
  <c r="R10" i="6"/>
  <c r="T58" i="6"/>
  <c r="R11" i="6"/>
  <c r="S51" i="6"/>
  <c r="R3" i="6"/>
  <c r="S39" i="6"/>
  <c r="R20" i="6"/>
  <c r="S36" i="6"/>
  <c r="R44" i="6"/>
  <c r="R60" i="6"/>
  <c r="S55" i="6"/>
  <c r="R13" i="6"/>
  <c r="T29" i="6"/>
  <c r="S45" i="6"/>
  <c r="T45" i="6"/>
  <c r="T62" i="6"/>
  <c r="T31" i="6"/>
  <c r="R18" i="6"/>
  <c r="E32" i="5"/>
  <c r="E38" i="5"/>
  <c r="P46" i="5"/>
  <c r="T8" i="6"/>
  <c r="R16" i="6"/>
  <c r="S40" i="6"/>
  <c r="R56" i="6"/>
  <c r="R64" i="6"/>
  <c r="T9" i="6"/>
  <c r="S9" i="6"/>
  <c r="T17" i="6"/>
  <c r="R25" i="6"/>
  <c r="T49" i="6"/>
  <c r="R34" i="6"/>
  <c r="T50" i="6"/>
  <c r="S27" i="6"/>
  <c r="R35" i="6"/>
  <c r="T51" i="6"/>
  <c r="T4" i="6"/>
  <c r="T12" i="6"/>
  <c r="S28" i="6"/>
  <c r="T44" i="6"/>
  <c r="T60" i="6"/>
  <c r="S23" i="6"/>
  <c r="T6" i="6"/>
  <c r="S62" i="6"/>
  <c r="S31" i="6"/>
  <c r="S8" i="6"/>
  <c r="T56" i="6"/>
  <c r="R55" i="6"/>
  <c r="T16" i="6"/>
  <c r="S24" i="6"/>
  <c r="R24" i="6"/>
  <c r="R9" i="6"/>
  <c r="T33" i="6"/>
  <c r="T57" i="6"/>
  <c r="T65" i="6"/>
  <c r="S26" i="6"/>
  <c r="S34" i="6"/>
  <c r="R42" i="6"/>
  <c r="T66" i="6"/>
  <c r="S11" i="6"/>
  <c r="T27" i="6"/>
  <c r="R43" i="6"/>
  <c r="R51" i="6"/>
  <c r="T59" i="6"/>
  <c r="R4" i="6"/>
  <c r="R28" i="6"/>
  <c r="S52" i="6"/>
  <c r="S60" i="6"/>
  <c r="T23" i="6"/>
  <c r="S13" i="6"/>
  <c r="S21" i="6"/>
  <c r="T53" i="6"/>
  <c r="S53" i="6"/>
  <c r="S38" i="6"/>
  <c r="T46" i="6"/>
  <c r="R54" i="6"/>
  <c r="T37" i="6"/>
  <c r="R30" i="6"/>
  <c r="T35" i="6"/>
  <c r="R52" i="6"/>
  <c r="F3" i="20"/>
  <c r="E5" i="5"/>
  <c r="S32" i="6"/>
  <c r="T25" i="6"/>
  <c r="S41" i="6"/>
  <c r="R49" i="6"/>
  <c r="T10" i="6"/>
  <c r="S42" i="6"/>
  <c r="T19" i="6"/>
  <c r="R15" i="6"/>
  <c r="S12" i="6"/>
  <c r="S20" i="6"/>
  <c r="R23" i="6"/>
  <c r="R29" i="6"/>
  <c r="S37" i="6"/>
  <c r="R45" i="6"/>
  <c r="S61" i="6"/>
  <c r="T47" i="6"/>
  <c r="R6" i="6"/>
  <c r="S22" i="6"/>
  <c r="S54" i="6"/>
  <c r="R62" i="6"/>
  <c r="R31" i="6"/>
  <c r="F10" i="20"/>
  <c r="T24" i="6"/>
  <c r="R32" i="6"/>
  <c r="T64" i="6"/>
  <c r="R41" i="6"/>
  <c r="S65" i="6"/>
  <c r="R26" i="6"/>
  <c r="S3" i="6"/>
  <c r="S15" i="6"/>
  <c r="R39" i="6"/>
  <c r="S4" i="6"/>
  <c r="S44" i="6"/>
  <c r="T5" i="6"/>
  <c r="R37" i="6"/>
  <c r="S47" i="6"/>
  <c r="R14" i="6"/>
  <c r="R22" i="6"/>
  <c r="T30" i="6"/>
  <c r="T38" i="6"/>
  <c r="R46" i="6"/>
  <c r="S63" i="6"/>
  <c r="Q53" i="5" l="1"/>
  <c r="Q5" i="5"/>
  <c r="Q25" i="5"/>
  <c r="Q3" i="5"/>
  <c r="Q62" i="5"/>
  <c r="Q36" i="5"/>
  <c r="O5" i="20"/>
  <c r="Q38" i="5"/>
  <c r="Q22" i="5"/>
  <c r="Q17" i="5"/>
  <c r="Q48" i="5"/>
  <c r="Q18" i="5"/>
  <c r="Q52" i="5"/>
  <c r="Q49" i="5"/>
  <c r="Q65" i="5"/>
  <c r="Q63" i="5"/>
  <c r="Q47" i="5"/>
  <c r="S6" i="5"/>
  <c r="T6" i="5" s="1"/>
  <c r="U6" i="5" s="1"/>
  <c r="S2" i="5"/>
  <c r="T2" i="5" s="1"/>
  <c r="U2" i="5" s="1"/>
  <c r="S29" i="5"/>
  <c r="T29" i="5" s="1"/>
  <c r="U29" i="5" s="1"/>
  <c r="S43" i="5"/>
  <c r="T43" i="5" s="1"/>
  <c r="U43" i="5" s="1"/>
  <c r="S45" i="5"/>
  <c r="T45" i="5" s="1"/>
  <c r="U45" i="5" s="1"/>
  <c r="S54" i="5"/>
  <c r="T54" i="5" s="1"/>
  <c r="U54" i="5" s="1"/>
  <c r="S41" i="5"/>
  <c r="T41" i="5" s="1"/>
  <c r="U41" i="5" s="1"/>
  <c r="S40" i="5"/>
  <c r="T40" i="5" s="1"/>
  <c r="U40" i="5" s="1"/>
  <c r="S62" i="5"/>
  <c r="T62" i="5" s="1"/>
  <c r="U62" i="5" s="1"/>
  <c r="S37" i="5"/>
  <c r="T37" i="5" s="1"/>
  <c r="U37" i="5" s="1"/>
  <c r="S19" i="5"/>
  <c r="T19" i="5" s="1"/>
  <c r="U19" i="5" s="1"/>
  <c r="S33" i="5"/>
  <c r="T33" i="5" s="1"/>
  <c r="U33" i="5" s="1"/>
  <c r="S55" i="5"/>
  <c r="T55" i="5" s="1"/>
  <c r="U55" i="5" s="1"/>
  <c r="S27" i="5"/>
  <c r="T27" i="5" s="1"/>
  <c r="U27" i="5" s="1"/>
  <c r="S44" i="5"/>
  <c r="T44" i="5" s="1"/>
  <c r="U44" i="5" s="1"/>
  <c r="S59" i="5"/>
  <c r="T59" i="5" s="1"/>
  <c r="U59" i="5" s="1"/>
  <c r="S8" i="5"/>
  <c r="T8" i="5" s="1"/>
  <c r="U8" i="5" s="1"/>
  <c r="S30" i="5"/>
  <c r="T30" i="5" s="1"/>
  <c r="U30" i="5" s="1"/>
  <c r="S13" i="5"/>
  <c r="T13" i="5" s="1"/>
  <c r="U13" i="5" s="1"/>
  <c r="S60" i="5"/>
  <c r="T60" i="5" s="1"/>
  <c r="U60" i="5" s="1"/>
  <c r="S65" i="5"/>
  <c r="T65" i="5" s="1"/>
  <c r="U65" i="5" s="1"/>
  <c r="S28" i="5"/>
  <c r="T28" i="5" s="1"/>
  <c r="U28" i="5" s="1"/>
  <c r="S42" i="5"/>
  <c r="T42" i="5" s="1"/>
  <c r="U42" i="5" s="1"/>
  <c r="S26" i="5"/>
  <c r="T26" i="5" s="1"/>
  <c r="U26" i="5" s="1"/>
  <c r="S17" i="5"/>
  <c r="T17" i="5" s="1"/>
  <c r="U17" i="5" s="1"/>
  <c r="S18" i="5"/>
  <c r="T18" i="5" s="1"/>
  <c r="U18" i="5" s="1"/>
  <c r="S20" i="5"/>
  <c r="T20" i="5" s="1"/>
  <c r="U20" i="5" s="1"/>
  <c r="S31" i="5"/>
  <c r="T31" i="5" s="1"/>
  <c r="U31" i="5" s="1"/>
  <c r="S36" i="5"/>
  <c r="T36" i="5" s="1"/>
  <c r="U36" i="5" s="1"/>
  <c r="S7" i="5"/>
  <c r="T7" i="5" s="1"/>
  <c r="U7" i="5" s="1"/>
  <c r="S39" i="5"/>
  <c r="T39" i="5" s="1"/>
  <c r="U39" i="5" s="1"/>
  <c r="S10" i="5"/>
  <c r="T10" i="5" s="1"/>
  <c r="U10" i="5" s="1"/>
  <c r="S21" i="5"/>
  <c r="T21" i="5" s="1"/>
  <c r="U21" i="5" s="1"/>
  <c r="S22" i="5"/>
  <c r="T22" i="5" s="1"/>
  <c r="U22" i="5" s="1"/>
  <c r="S23" i="5"/>
  <c r="T23" i="5" s="1"/>
  <c r="U23" i="5" s="1"/>
  <c r="S52" i="5"/>
  <c r="T52" i="5" s="1"/>
  <c r="U52" i="5" s="1"/>
  <c r="S24" i="5"/>
  <c r="T24" i="5" s="1"/>
  <c r="U24" i="5" s="1"/>
  <c r="S53" i="5"/>
  <c r="T53" i="5" s="1"/>
  <c r="U53" i="5" s="1"/>
  <c r="S61" i="5"/>
  <c r="T61" i="5" s="1"/>
  <c r="U61" i="5" s="1"/>
  <c r="S56" i="5"/>
  <c r="T56" i="5" s="1"/>
  <c r="U56" i="5" s="1"/>
  <c r="S49" i="5"/>
  <c r="T49" i="5" s="1"/>
  <c r="U49" i="5" s="1"/>
  <c r="S4" i="5"/>
  <c r="T4" i="5" s="1"/>
  <c r="U4" i="5" s="1"/>
  <c r="S15" i="5"/>
  <c r="T15" i="5" s="1"/>
  <c r="U15" i="5" s="1"/>
  <c r="S16" i="5"/>
  <c r="T16" i="5" s="1"/>
  <c r="U16" i="5" s="1"/>
  <c r="S58" i="5"/>
  <c r="T58" i="5" s="1"/>
  <c r="U58" i="5" s="1"/>
  <c r="S63" i="5"/>
  <c r="T63" i="5" s="1"/>
  <c r="U63" i="5" s="1"/>
  <c r="S38" i="5"/>
  <c r="T38" i="5" s="1"/>
  <c r="U38" i="5" s="1"/>
  <c r="S64" i="5"/>
  <c r="T64" i="5" s="1"/>
  <c r="U64" i="5" s="1"/>
  <c r="S14" i="5"/>
  <c r="T14" i="5" s="1"/>
  <c r="U14" i="5" s="1"/>
  <c r="S47" i="5"/>
  <c r="T47" i="5" s="1"/>
  <c r="U47" i="5" s="1"/>
  <c r="S5" i="5"/>
  <c r="T5" i="5" s="1"/>
  <c r="U5" i="5" s="1"/>
  <c r="S51" i="5"/>
  <c r="T51" i="5" s="1"/>
  <c r="U51" i="5" s="1"/>
  <c r="S11" i="5"/>
  <c r="T11" i="5" s="1"/>
  <c r="U11" i="5" s="1"/>
  <c r="S34" i="5"/>
  <c r="T34" i="5" s="1"/>
  <c r="U34" i="5" s="1"/>
  <c r="S48" i="5"/>
  <c r="T48" i="5" s="1"/>
  <c r="U48" i="5" s="1"/>
  <c r="S46" i="5"/>
  <c r="T46" i="5" s="1"/>
  <c r="U46" i="5" s="1"/>
  <c r="S35" i="5"/>
  <c r="T35" i="5" s="1"/>
  <c r="U35" i="5" s="1"/>
  <c r="S25" i="5"/>
  <c r="T25" i="5" s="1"/>
  <c r="U25" i="5" s="1"/>
  <c r="S3" i="5"/>
  <c r="T3" i="5" s="1"/>
  <c r="U3" i="5" s="1"/>
  <c r="S57" i="5"/>
  <c r="T57" i="5" s="1"/>
  <c r="U57" i="5" s="1"/>
  <c r="S32" i="5"/>
  <c r="T32" i="5" s="1"/>
  <c r="U32" i="5" s="1"/>
  <c r="S12" i="5"/>
  <c r="T12" i="5" s="1"/>
  <c r="U12" i="5" s="1"/>
  <c r="S50" i="5"/>
  <c r="T50" i="5" s="1"/>
  <c r="U50" i="5" s="1"/>
  <c r="S9" i="5"/>
  <c r="T9" i="5" s="1"/>
  <c r="U9" i="5" s="1"/>
  <c r="Q19" i="5"/>
  <c r="Q9" i="5"/>
  <c r="Q11" i="5"/>
  <c r="C6" i="20"/>
  <c r="O10" i="20"/>
  <c r="Q28" i="5"/>
  <c r="Q6" i="5"/>
  <c r="Q60" i="5"/>
  <c r="D9" i="20"/>
  <c r="Q10" i="5"/>
  <c r="Q58" i="5"/>
  <c r="Q50" i="5"/>
  <c r="Q41" i="5"/>
  <c r="Q23" i="5"/>
  <c r="Q37" i="5"/>
  <c r="C3" i="20"/>
  <c r="Q27" i="5"/>
  <c r="Q45" i="5"/>
  <c r="Q4" i="5"/>
  <c r="Q56" i="5"/>
  <c r="Q21" i="5"/>
  <c r="Q42" i="5"/>
  <c r="Q8" i="5"/>
  <c r="C7" i="20"/>
  <c r="Q33" i="5"/>
  <c r="Q55" i="5"/>
  <c r="Q13" i="5"/>
  <c r="Q57" i="5"/>
  <c r="Q14" i="5"/>
  <c r="Q26" i="5"/>
  <c r="Q31" i="5"/>
  <c r="Q40" i="5"/>
  <c r="Q2" i="5"/>
  <c r="Q61" i="5"/>
  <c r="Q29" i="5"/>
  <c r="D8" i="20"/>
  <c r="Q7" i="5"/>
  <c r="Q12" i="5"/>
  <c r="Q32" i="5"/>
  <c r="Q34" i="5"/>
  <c r="C8" i="20"/>
  <c r="O8" i="20"/>
  <c r="Q44" i="5"/>
  <c r="Q20" i="5"/>
  <c r="Q24" i="5"/>
  <c r="C4" i="20"/>
  <c r="Q15" i="5"/>
  <c r="Q43" i="5"/>
  <c r="Q39" i="5"/>
  <c r="Q16" i="5"/>
  <c r="C2" i="20"/>
  <c r="Q54" i="5"/>
  <c r="Q51" i="5"/>
  <c r="O9" i="20"/>
  <c r="D5" i="20"/>
  <c r="C9" i="20"/>
  <c r="Q35" i="5"/>
  <c r="D4" i="20"/>
  <c r="Q30" i="5"/>
  <c r="Q64" i="5"/>
  <c r="Q59" i="5"/>
  <c r="O4" i="20"/>
  <c r="C5" i="20"/>
  <c r="D2" i="20"/>
  <c r="O2" i="20"/>
  <c r="D7" i="20"/>
  <c r="O7" i="20"/>
  <c r="T1" i="6"/>
  <c r="Q46" i="5"/>
  <c r="D3" i="20"/>
  <c r="D6" i="20"/>
  <c r="O6" i="20"/>
  <c r="S1" i="6"/>
  <c r="D10" i="20"/>
  <c r="R1" i="6"/>
  <c r="C10" i="20"/>
  <c r="O3" i="20"/>
  <c r="P5" i="20" l="1"/>
  <c r="V12" i="5"/>
  <c r="V54" i="5"/>
  <c r="V32" i="5"/>
  <c r="V11" i="5"/>
  <c r="V58" i="5"/>
  <c r="V24" i="5"/>
  <c r="V36" i="5"/>
  <c r="V65" i="5"/>
  <c r="V55" i="5"/>
  <c r="V45" i="5"/>
  <c r="V28" i="5"/>
  <c r="V57" i="5"/>
  <c r="V51" i="5"/>
  <c r="V16" i="5"/>
  <c r="V52" i="5"/>
  <c r="V31" i="5"/>
  <c r="V60" i="5"/>
  <c r="V33" i="5"/>
  <c r="V43" i="5"/>
  <c r="V27" i="5"/>
  <c r="V3" i="5"/>
  <c r="V5" i="5"/>
  <c r="V15" i="5"/>
  <c r="V23" i="5"/>
  <c r="V20" i="5"/>
  <c r="V13" i="5"/>
  <c r="V19" i="5"/>
  <c r="V29" i="5"/>
  <c r="V63" i="5"/>
  <c r="V25" i="5"/>
  <c r="V47" i="5"/>
  <c r="V4" i="5"/>
  <c r="V22" i="5"/>
  <c r="V18" i="5"/>
  <c r="V30" i="5"/>
  <c r="V37" i="5"/>
  <c r="V2" i="5"/>
  <c r="V53" i="5"/>
  <c r="V35" i="5"/>
  <c r="V14" i="5"/>
  <c r="V49" i="5"/>
  <c r="V21" i="5"/>
  <c r="V17" i="5"/>
  <c r="V8" i="5"/>
  <c r="V62" i="5"/>
  <c r="V6" i="5"/>
  <c r="V7" i="5"/>
  <c r="V9" i="5"/>
  <c r="V46" i="5"/>
  <c r="V64" i="5"/>
  <c r="V56" i="5"/>
  <c r="V10" i="5"/>
  <c r="V26" i="5"/>
  <c r="V59" i="5"/>
  <c r="V40" i="5"/>
  <c r="V34" i="5"/>
  <c r="V50" i="5"/>
  <c r="V48" i="5"/>
  <c r="V38" i="5"/>
  <c r="V61" i="5"/>
  <c r="V39" i="5"/>
  <c r="V42" i="5"/>
  <c r="V44" i="5"/>
  <c r="V41" i="5"/>
  <c r="P10" i="20"/>
  <c r="P9" i="20"/>
  <c r="P8" i="20"/>
  <c r="P7" i="20"/>
  <c r="P6" i="20"/>
  <c r="P4" i="20"/>
  <c r="P2" i="20"/>
  <c r="N1" i="6"/>
  <c r="P3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Steven Dooley</author>
  </authors>
  <commentList>
    <comment ref="U1" authorId="0" shapeId="0" xr:uid="{53E43BC3-5441-484A-B0D6-029E3BCD66F2}">
      <text>
        <r>
          <rPr>
            <b/>
            <sz val="9"/>
            <color indexed="81"/>
            <rFont val="Tahoma"/>
            <family val="2"/>
          </rPr>
          <t>Steven Dooley:</t>
        </r>
        <r>
          <rPr>
            <sz val="9"/>
            <color indexed="81"/>
            <rFont val="Tahoma"/>
            <family val="2"/>
          </rPr>
          <t xml:space="preserve">
Once stats are done, go to:
 Home &gt; Sort &amp; Filter &gt; Reapply 
This will reapply the rank filter to pull in the top 10 hitters</t>
        </r>
      </text>
    </comment>
  </commentList>
</comments>
</file>

<file path=xl/sharedStrings.xml><?xml version="1.0" encoding="utf-8"?>
<sst xmlns="http://schemas.openxmlformats.org/spreadsheetml/2006/main" count="529" uniqueCount="209">
  <si>
    <t>PlayerId</t>
  </si>
  <si>
    <t>PlayerName</t>
  </si>
  <si>
    <t>Mike Rainbolt</t>
  </si>
  <si>
    <t>Mike Weber</t>
  </si>
  <si>
    <t>Gerald Brown</t>
  </si>
  <si>
    <t>Sam Scharenberg</t>
  </si>
  <si>
    <t>Tony Glass</t>
  </si>
  <si>
    <t>Eric Enright</t>
  </si>
  <si>
    <t>Bob Farrell</t>
  </si>
  <si>
    <t>Jason Perniciaro</t>
  </si>
  <si>
    <t>Brian Timmons</t>
  </si>
  <si>
    <t>Ted Wiese</t>
  </si>
  <si>
    <t>Tom Meadows</t>
  </si>
  <si>
    <t>Joe Mathes</t>
  </si>
  <si>
    <t>Larry Lasley</t>
  </si>
  <si>
    <t>Marty Plassmeyer</t>
  </si>
  <si>
    <t>Donnie Rulo</t>
  </si>
  <si>
    <t>Dan Suchman</t>
  </si>
  <si>
    <t>Ernie Luna</t>
  </si>
  <si>
    <t>Mike McCoy</t>
  </si>
  <si>
    <t>Mike Jung</t>
  </si>
  <si>
    <t>Gus Giegling</t>
  </si>
  <si>
    <t>Mitch Gangloff</t>
  </si>
  <si>
    <t>Tyler Aholt</t>
  </si>
  <si>
    <t>Brian Cox</t>
  </si>
  <si>
    <t>Jim Gangloff</t>
  </si>
  <si>
    <t>Joe Wiese</t>
  </si>
  <si>
    <t>Tommy Faulstich</t>
  </si>
  <si>
    <t>Mark Connoley</t>
  </si>
  <si>
    <t>Brett Weber</t>
  </si>
  <si>
    <t>Sean Peters</t>
  </si>
  <si>
    <t>Phil Gangloff</t>
  </si>
  <si>
    <t>Doug McCluskey</t>
  </si>
  <si>
    <t>Tim O'Connell</t>
  </si>
  <si>
    <t>Matt Eike</t>
  </si>
  <si>
    <t>Dave Kohring</t>
  </si>
  <si>
    <t>Marc Rosen</t>
  </si>
  <si>
    <t>Phil Alles</t>
  </si>
  <si>
    <t>Lee Renfrow</t>
  </si>
  <si>
    <t>Sean Shoults</t>
  </si>
  <si>
    <t>Rick Funk</t>
  </si>
  <si>
    <t>Jack Fleming</t>
  </si>
  <si>
    <t>Paul Thomas</t>
  </si>
  <si>
    <t>Tony Mazzuca</t>
  </si>
  <si>
    <t>Mike Haukap</t>
  </si>
  <si>
    <t>Elliot Fish</t>
  </si>
  <si>
    <t>Brendan Murphy</t>
  </si>
  <si>
    <t>Jeremy Lentz</t>
  </si>
  <si>
    <t>Gabe Brown</t>
  </si>
  <si>
    <t>Jerrod Scowden</t>
  </si>
  <si>
    <t>Tyler Rosen</t>
  </si>
  <si>
    <t>Jeff Fuller</t>
  </si>
  <si>
    <t>Andrew Evola</t>
  </si>
  <si>
    <t>Tom Ciolek</t>
  </si>
  <si>
    <t>Mike Gebhardt</t>
  </si>
  <si>
    <t>Sean Lewis</t>
  </si>
  <si>
    <t>Team</t>
  </si>
  <si>
    <t>Points</t>
  </si>
  <si>
    <t>GP</t>
  </si>
  <si>
    <t>W</t>
  </si>
  <si>
    <t>L</t>
  </si>
  <si>
    <t>T</t>
  </si>
  <si>
    <t>Tom McMahon</t>
  </si>
  <si>
    <t>TAB</t>
  </si>
  <si>
    <t>AB</t>
  </si>
  <si>
    <t>H</t>
  </si>
  <si>
    <t>BB</t>
  </si>
  <si>
    <t>HBP</t>
  </si>
  <si>
    <t>RBI</t>
  </si>
  <si>
    <t>AVG</t>
  </si>
  <si>
    <t>OBP</t>
  </si>
  <si>
    <t>SLG</t>
  </si>
  <si>
    <t>1B</t>
  </si>
  <si>
    <t>2B</t>
  </si>
  <si>
    <t>3B</t>
  </si>
  <si>
    <t>HR</t>
  </si>
  <si>
    <t>ID</t>
  </si>
  <si>
    <t>OBPS</t>
  </si>
  <si>
    <t>Hits Check</t>
  </si>
  <si>
    <t>TAB Check</t>
  </si>
  <si>
    <t>AB Check</t>
  </si>
  <si>
    <t>Mike Angelica</t>
  </si>
  <si>
    <t>Steven Dooley</t>
  </si>
  <si>
    <t>Ruben Plancart</t>
  </si>
  <si>
    <t>Jim Schlereth</t>
  </si>
  <si>
    <t>Todd Pierson</t>
  </si>
  <si>
    <t>Joe Pepe Greco</t>
  </si>
  <si>
    <t>Lou Cole Sr.</t>
  </si>
  <si>
    <t>Adim Wiesehan</t>
  </si>
  <si>
    <t>Team 1 (Alles)</t>
  </si>
  <si>
    <t>Team 2 (Rulo)</t>
  </si>
  <si>
    <t>Team 3 (Peters)</t>
  </si>
  <si>
    <t>Team 4 (Aholt)</t>
  </si>
  <si>
    <t>Team 5 (Fleming)</t>
  </si>
  <si>
    <t>Team 6 (Ciolek)</t>
  </si>
  <si>
    <t>Team 7 (Mazzuca)</t>
  </si>
  <si>
    <t>Team 8 (Timmons)</t>
  </si>
  <si>
    <t>Team 9 (Wiese)</t>
  </si>
  <si>
    <t>S</t>
  </si>
  <si>
    <t>Week</t>
  </si>
  <si>
    <t>Week #</t>
  </si>
  <si>
    <t>MaxPointsPossible</t>
  </si>
  <si>
    <t>Lou Cole</t>
  </si>
  <si>
    <t>WinPercentage</t>
  </si>
  <si>
    <t>T 0-0</t>
  </si>
  <si>
    <t>W 4-0</t>
  </si>
  <si>
    <t>W 10-0</t>
  </si>
  <si>
    <t>L 3-4</t>
  </si>
  <si>
    <t>W 4-3</t>
  </si>
  <si>
    <t>L 0-4</t>
  </si>
  <si>
    <t>L 0-10</t>
  </si>
  <si>
    <t>Week Number</t>
  </si>
  <si>
    <t>Team Number</t>
  </si>
  <si>
    <t>RUNS</t>
  </si>
  <si>
    <t>OBA</t>
  </si>
  <si>
    <t>Opponent</t>
  </si>
  <si>
    <t>Rank</t>
  </si>
  <si>
    <t>OOBP</t>
  </si>
  <si>
    <t>OSLG</t>
  </si>
  <si>
    <t>OOBPS</t>
  </si>
  <si>
    <t>Pepe Greco</t>
  </si>
  <si>
    <t>Jimbo Smith</t>
  </si>
  <si>
    <t>RankD1</t>
  </si>
  <si>
    <t>RankD2</t>
  </si>
  <si>
    <t>RankD3</t>
  </si>
  <si>
    <t>RankD4</t>
  </si>
  <si>
    <t>Adam Wiesehan</t>
  </si>
  <si>
    <t>HOVER OVER FOR NOTES</t>
  </si>
  <si>
    <t>Vs Team 1</t>
  </si>
  <si>
    <t>Vs Team 2</t>
  </si>
  <si>
    <t>Vs Team 3</t>
  </si>
  <si>
    <t>Vs Team 4</t>
  </si>
  <si>
    <t>Vs Team 5</t>
  </si>
  <si>
    <t>Vs Team 6</t>
  </si>
  <si>
    <t>Vs Team 7</t>
  </si>
  <si>
    <t>Vs Team 8</t>
  </si>
  <si>
    <t>Vs Team 9</t>
  </si>
  <si>
    <t>Team 1 G1</t>
  </si>
  <si>
    <t>Team 1 G2</t>
  </si>
  <si>
    <t>Team 2 G1</t>
  </si>
  <si>
    <t>Team 2 G2</t>
  </si>
  <si>
    <t>Team 3 G1</t>
  </si>
  <si>
    <t>Team 3 G2</t>
  </si>
  <si>
    <t>Team 4 G1</t>
  </si>
  <si>
    <t>Team 4 G2</t>
  </si>
  <si>
    <t>Team 5 G1</t>
  </si>
  <si>
    <t>Team 5 G2</t>
  </si>
  <si>
    <t>Team 6 G1</t>
  </si>
  <si>
    <t>Team 6 G2</t>
  </si>
  <si>
    <t>Team 7 G1</t>
  </si>
  <si>
    <t>Team 7 G2</t>
  </si>
  <si>
    <t>Team 8 G1</t>
  </si>
  <si>
    <t>Team 8 G2</t>
  </si>
  <si>
    <t>Team 9 G1</t>
  </si>
  <si>
    <t>Team 9 G2</t>
  </si>
  <si>
    <t>TeamNumber</t>
  </si>
  <si>
    <t>TeamName</t>
  </si>
  <si>
    <t>T 2-2</t>
  </si>
  <si>
    <t>W 4-1</t>
  </si>
  <si>
    <t>L 1-4</t>
  </si>
  <si>
    <t>L 1-3</t>
  </si>
  <si>
    <t>W 3-1</t>
  </si>
  <si>
    <t>L 0-2</t>
  </si>
  <si>
    <t>W 3-0</t>
  </si>
  <si>
    <t>L 0-3</t>
  </si>
  <si>
    <t>W 4-2</t>
  </si>
  <si>
    <t>L 2-4</t>
  </si>
  <si>
    <t>L 3-5</t>
  </si>
  <si>
    <t>W 5-3</t>
  </si>
  <si>
    <t>W 5-2</t>
  </si>
  <si>
    <t>L 2-5</t>
  </si>
  <si>
    <t>W 11-1</t>
  </si>
  <si>
    <t>L 1-11</t>
  </si>
  <si>
    <t>W 8-1</t>
  </si>
  <si>
    <t>L 1-8</t>
  </si>
  <si>
    <t>L 1-2</t>
  </si>
  <si>
    <t>W 2-1</t>
  </si>
  <si>
    <t>W 12-2</t>
  </si>
  <si>
    <t>L 2-12</t>
  </si>
  <si>
    <t>W 2-0</t>
  </si>
  <si>
    <t>L 2-6</t>
  </si>
  <si>
    <t>W 6-2</t>
  </si>
  <si>
    <t>W 1-0</t>
  </si>
  <si>
    <t>L 0-1</t>
  </si>
  <si>
    <t>W 7-3</t>
  </si>
  <si>
    <t>L 3-7</t>
  </si>
  <si>
    <t>L 3-13</t>
  </si>
  <si>
    <t>W 13-3</t>
  </si>
  <si>
    <t>L 4-8</t>
  </si>
  <si>
    <t>W 8-4</t>
  </si>
  <si>
    <t>W 5-1</t>
  </si>
  <si>
    <t>L 1-5</t>
  </si>
  <si>
    <t>W 7-1</t>
  </si>
  <si>
    <t>L 1-7</t>
  </si>
  <si>
    <t>W 16-4</t>
  </si>
  <si>
    <t>L 4-16</t>
  </si>
  <si>
    <t>W 7-2</t>
  </si>
  <si>
    <t>L 2-7</t>
  </si>
  <si>
    <t>L 0-5</t>
  </si>
  <si>
    <t>W 5-0</t>
  </si>
  <si>
    <t>T 4-4</t>
  </si>
  <si>
    <t>L 12-15</t>
  </si>
  <si>
    <t>W 15-12</t>
  </si>
  <si>
    <t>T 1-1</t>
  </si>
  <si>
    <t>-------------</t>
  </si>
  <si>
    <t>--------------</t>
  </si>
  <si>
    <t>T 3-3</t>
  </si>
  <si>
    <t>L 3-6</t>
  </si>
  <si>
    <t>W 6-3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</si>
</sst>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Arial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aj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86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164" fontId="2" fillId="0" borderId="0" xfId="0" applyNumberFormat="1" applyFont="1"/>
    <xf numFmtId="0" fontId="5" fillId="0" borderId="0" xfId="0" applyFont="1"/>
    <xf numFmtId="164" fontId="5" fillId="0" borderId="0" xfId="0" applyNumberFormat="1" applyFont="1"/>
    <xf numFmtId="0" fontId="6" fillId="0" borderId="0" xfId="0" applyFont="1" applyAlignment="1"/>
    <xf numFmtId="0" fontId="6" fillId="0" borderId="0" xfId="0" applyFont="1"/>
    <xf numFmtId="0" fontId="8" fillId="0" borderId="0" xfId="0" applyFont="1" applyAlignment="1"/>
    <xf numFmtId="164" fontId="6" fillId="0" borderId="0" xfId="0" applyNumberFormat="1" applyFont="1"/>
    <xf numFmtId="164" fontId="6" fillId="0" borderId="0" xfId="0" applyNumberFormat="1" applyFont="1" applyAlignment="1"/>
    <xf numFmtId="0" fontId="6" fillId="0" borderId="0" xfId="0" applyFont="1" applyBorder="1"/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0" fillId="0" borderId="0" xfId="0" applyFont="1" applyFill="1" applyAlignment="1"/>
    <xf numFmtId="0" fontId="7" fillId="3" borderId="3" xfId="0" applyFont="1" applyFill="1" applyBorder="1" applyAlignment="1">
      <alignment horizontal="center"/>
    </xf>
    <xf numFmtId="0" fontId="7" fillId="4" borderId="2" xfId="0" applyFont="1" applyFill="1" applyBorder="1" applyAlignment="1"/>
    <xf numFmtId="0" fontId="0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164" fontId="2" fillId="0" borderId="0" xfId="0" applyNumberFormat="1" applyFont="1" applyAlignment="1"/>
    <xf numFmtId="0" fontId="0" fillId="0" borderId="0" xfId="0" applyFont="1" applyBorder="1" applyAlignment="1"/>
    <xf numFmtId="0" fontId="0" fillId="0" borderId="6" xfId="0" applyFont="1" applyBorder="1" applyAlignment="1"/>
    <xf numFmtId="0" fontId="0" fillId="0" borderId="1" xfId="0" applyFont="1" applyBorder="1" applyAlignment="1"/>
    <xf numFmtId="0" fontId="0" fillId="0" borderId="8" xfId="0" applyFont="1" applyBorder="1" applyAlignment="1"/>
    <xf numFmtId="0" fontId="0" fillId="0" borderId="0" xfId="0" applyFont="1" applyFill="1" applyBorder="1" applyAlignment="1"/>
    <xf numFmtId="0" fontId="0" fillId="0" borderId="2" xfId="0" applyFont="1" applyBorder="1" applyAlignment="1"/>
    <xf numFmtId="0" fontId="0" fillId="0" borderId="10" xfId="0" applyFont="1" applyBorder="1" applyAlignment="1"/>
    <xf numFmtId="0" fontId="0" fillId="2" borderId="0" xfId="0" applyFont="1" applyFill="1" applyAlignment="1">
      <alignment horizontal="center"/>
    </xf>
    <xf numFmtId="0" fontId="0" fillId="2" borderId="0" xfId="0" applyFont="1" applyFill="1" applyAlignment="1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6" borderId="0" xfId="0" applyFont="1" applyFill="1" applyAlignment="1"/>
    <xf numFmtId="0" fontId="6" fillId="0" borderId="5" xfId="0" applyFont="1" applyBorder="1" applyAlignment="1"/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8" fillId="0" borderId="0" xfId="0" applyFont="1"/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64" fontId="6" fillId="0" borderId="5" xfId="0" applyNumberFormat="1" applyFont="1" applyBorder="1" applyAlignment="1"/>
    <xf numFmtId="164" fontId="6" fillId="0" borderId="15" xfId="0" applyNumberFormat="1" applyFont="1" applyBorder="1" applyAlignment="1"/>
    <xf numFmtId="164" fontId="6" fillId="0" borderId="16" xfId="0" applyNumberFormat="1" applyFont="1" applyBorder="1" applyAlignment="1"/>
    <xf numFmtId="0" fontId="6" fillId="0" borderId="17" xfId="0" applyFont="1" applyBorder="1" applyAlignment="1"/>
    <xf numFmtId="0" fontId="6" fillId="0" borderId="6" xfId="0" applyFont="1" applyBorder="1" applyAlignment="1"/>
    <xf numFmtId="0" fontId="6" fillId="0" borderId="7" xfId="0" applyFont="1" applyBorder="1" applyAlignment="1"/>
    <xf numFmtId="0" fontId="6" fillId="0" borderId="1" xfId="0" applyFont="1" applyBorder="1" applyAlignment="1"/>
    <xf numFmtId="0" fontId="6" fillId="0" borderId="8" xfId="0" applyFont="1" applyBorder="1" applyAlignment="1"/>
    <xf numFmtId="0" fontId="6" fillId="7" borderId="18" xfId="0" applyFont="1" applyFill="1" applyBorder="1" applyAlignment="1"/>
    <xf numFmtId="0" fontId="6" fillId="7" borderId="19" xfId="0" applyFont="1" applyFill="1" applyBorder="1" applyAlignment="1"/>
    <xf numFmtId="0" fontId="6" fillId="7" borderId="19" xfId="0" applyFont="1" applyFill="1" applyBorder="1"/>
    <xf numFmtId="164" fontId="6" fillId="7" borderId="19" xfId="0" applyNumberFormat="1" applyFont="1" applyFill="1" applyBorder="1"/>
    <xf numFmtId="0" fontId="6" fillId="7" borderId="20" xfId="0" applyFont="1" applyFill="1" applyBorder="1" applyAlignment="1"/>
    <xf numFmtId="0" fontId="6" fillId="0" borderId="18" xfId="0" applyFont="1" applyBorder="1" applyAlignment="1"/>
    <xf numFmtId="0" fontId="6" fillId="0" borderId="19" xfId="0" applyFont="1" applyBorder="1" applyAlignment="1"/>
    <xf numFmtId="0" fontId="6" fillId="0" borderId="19" xfId="0" applyFont="1" applyBorder="1"/>
    <xf numFmtId="164" fontId="6" fillId="0" borderId="19" xfId="0" applyNumberFormat="1" applyFont="1" applyBorder="1"/>
    <xf numFmtId="0" fontId="6" fillId="0" borderId="20" xfId="0" applyFont="1" applyBorder="1" applyAlignment="1"/>
    <xf numFmtId="49" fontId="0" fillId="0" borderId="5" xfId="0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49" fontId="0" fillId="0" borderId="9" xfId="0" applyNumberFormat="1" applyFont="1" applyBorder="1" applyAlignment="1">
      <alignment horizontal="center"/>
    </xf>
    <xf numFmtId="49" fontId="0" fillId="0" borderId="7" xfId="0" applyNumberFormat="1" applyFont="1" applyBorder="1" applyAlignment="1">
      <alignment horizontal="center"/>
    </xf>
    <xf numFmtId="49" fontId="0" fillId="0" borderId="10" xfId="0" applyNumberFormat="1" applyFont="1" applyBorder="1" applyAlignment="1">
      <alignment horizontal="center"/>
    </xf>
    <xf numFmtId="49" fontId="0" fillId="0" borderId="5" xfId="0" applyNumberFormat="1" applyFont="1" applyFill="1" applyBorder="1" applyAlignment="1">
      <alignment horizontal="center"/>
    </xf>
    <xf numFmtId="49" fontId="6" fillId="0" borderId="9" xfId="0" applyNumberFormat="1" applyFont="1" applyBorder="1" applyAlignment="1">
      <alignment horizontal="center"/>
    </xf>
    <xf numFmtId="49" fontId="0" fillId="0" borderId="7" xfId="0" applyNumberFormat="1" applyFont="1" applyFill="1" applyBorder="1" applyAlignment="1">
      <alignment horizontal="center"/>
    </xf>
    <xf numFmtId="49" fontId="0" fillId="0" borderId="9" xfId="0" applyNumberFormat="1" applyFont="1" applyFill="1" applyBorder="1" applyAlignment="1">
      <alignment horizontal="center"/>
    </xf>
    <xf numFmtId="49" fontId="0" fillId="0" borderId="10" xfId="0" applyNumberFormat="1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horizontal="center"/>
    </xf>
    <xf numFmtId="49" fontId="0" fillId="5" borderId="5" xfId="0" quotePrefix="1" applyNumberFormat="1" applyFont="1" applyFill="1" applyBorder="1" applyAlignment="1">
      <alignment horizontal="center"/>
    </xf>
    <xf numFmtId="49" fontId="0" fillId="5" borderId="7" xfId="0" quotePrefix="1" applyNumberFormat="1" applyFont="1" applyFill="1" applyBorder="1" applyAlignment="1">
      <alignment horizontal="center"/>
    </xf>
    <xf numFmtId="49" fontId="0" fillId="5" borderId="9" xfId="0" quotePrefix="1" applyNumberFormat="1" applyFont="1" applyFill="1" applyBorder="1" applyAlignment="1">
      <alignment horizontal="center"/>
    </xf>
    <xf numFmtId="49" fontId="0" fillId="5" borderId="10" xfId="0" quotePrefix="1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9" xfId="0" applyFont="1" applyBorder="1" applyAlignment="1">
      <alignment horizontal="center" textRotation="255" shrinkToFit="1"/>
    </xf>
    <xf numFmtId="0" fontId="0" fillId="0" borderId="11" xfId="0" applyFont="1" applyBorder="1" applyAlignment="1">
      <alignment horizontal="center" textRotation="255" shrinkToFit="1"/>
    </xf>
    <xf numFmtId="0" fontId="0" fillId="0" borderId="10" xfId="0" applyFont="1" applyBorder="1" applyAlignment="1">
      <alignment horizontal="center" textRotation="255" shrinkToFit="1"/>
    </xf>
    <xf numFmtId="0" fontId="0" fillId="0" borderId="0" xfId="0"/>
  </cellXfs>
  <cellStyles count="1"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2DC459-D670-4AFB-BB2D-369984427CD3}" name="Table1" displayName="Table1" ref="A1:S65" totalsRowShown="0" headerRowDxfId="22" dataDxfId="21">
  <sortState xmlns:xlrd2="http://schemas.microsoft.com/office/spreadsheetml/2017/richdata2" ref="A2:S55">
    <sortCondition descending="1" ref="N1:N65"/>
  </sortState>
  <tableColumns count="19">
    <tableColumn id="1" xr3:uid="{FD6187F3-4A1F-4CFC-9368-E55FD80A0784}" name="PlayerName" dataDxfId="20">
      <calculatedColumnFormula>VLOOKUP(R2,RosterVL,2,FALSE)</calculatedColumnFormula>
    </tableColumn>
    <tableColumn id="2" xr3:uid="{608C81B0-3F56-4166-BD8D-4CDCC03544DD}" name="Team" dataDxfId="19">
      <calculatedColumnFormula>VLOOKUP(R2,RosterVL,3,FALSE)</calculatedColumnFormula>
    </tableColumn>
    <tableColumn id="3" xr3:uid="{B06FC731-DDAE-4749-B8C2-4DFC8B95701F}" name="GP" dataDxfId="18">
      <calculatedColumnFormula>COUNTIFS(INPUT!$B:$B,$A2,INPUT!$E:$E,"&gt;0")</calculatedColumnFormula>
    </tableColumn>
    <tableColumn id="4" xr3:uid="{824A7132-867E-45EC-AD50-C8CE657A6264}" name="TAB" dataDxfId="17">
      <calculatedColumnFormula>SUMIF(INPUT!$B:$B,$A2,INPUT!E:E)</calculatedColumnFormula>
    </tableColumn>
    <tableColumn id="5" xr3:uid="{ACE9FB0C-1FB2-4E47-8C63-0373D19CC144}" name="AB" dataDxfId="16">
      <calculatedColumnFormula>SUMIF(INPUT!$B:$B,$A2,INPUT!F:F)</calculatedColumnFormula>
    </tableColumn>
    <tableColumn id="6" xr3:uid="{0EF720C1-B132-4145-9910-65DA41AA77F8}" name="H" dataDxfId="15">
      <calculatedColumnFormula>SUMIF(INPUT!$B:$B,$A2,INPUT!G:G)</calculatedColumnFormula>
    </tableColumn>
    <tableColumn id="7" xr3:uid="{8A6139D5-AA80-40D4-BBF2-9CDFA76F3C2F}" name="RBI" dataDxfId="14">
      <calculatedColumnFormula>SUMIF(INPUT!$B:$B,$A2,INPUT!H:H)</calculatedColumnFormula>
    </tableColumn>
    <tableColumn id="8" xr3:uid="{27B8D9E0-C219-4659-94AA-E7111156D291}" name="BB" dataDxfId="13">
      <calculatedColumnFormula>SUMIF(INPUT!$B:$B,$A2,INPUT!I:I)</calculatedColumnFormula>
    </tableColumn>
    <tableColumn id="9" xr3:uid="{3C957A3B-AE24-4432-A963-ADFF7CB712FD}" name="HBP" dataDxfId="12">
      <calculatedColumnFormula>SUMIF(INPUT!$B:$B,$A2,INPUT!J:J)</calculatedColumnFormula>
    </tableColumn>
    <tableColumn id="10" xr3:uid="{9D0C8E7E-65A5-476E-BEA7-5EA2FE16099A}" name="1B" dataDxfId="11">
      <calculatedColumnFormula>SUMIF(INPUT!$B:$B,$A2,INPUT!K:K)</calculatedColumnFormula>
    </tableColumn>
    <tableColumn id="11" xr3:uid="{26173392-27FA-494C-B8ED-58FED0E04B5A}" name="2B" dataDxfId="10">
      <calculatedColumnFormula>SUMIF(INPUT!$B:$B,$A2,INPUT!L:L)</calculatedColumnFormula>
    </tableColumn>
    <tableColumn id="12" xr3:uid="{473AB4C0-9D3F-4767-83C4-0481D2DF7927}" name="3B" dataDxfId="9">
      <calculatedColumnFormula>SUMIF(INPUT!$B:$B,$A2,INPUT!M:M)</calculatedColumnFormula>
    </tableColumn>
    <tableColumn id="13" xr3:uid="{91888739-C84B-4757-AFA6-14C8009193E3}" name="HR" dataDxfId="8">
      <calculatedColumnFormula>SUMIF(INPUT!$B:$B,$A2,INPUT!N:N)</calculatedColumnFormula>
    </tableColumn>
    <tableColumn id="14" xr3:uid="{0540642E-EBCB-4AFF-AB77-4FD0DF65D3D5}" name="AVG" dataDxfId="7">
      <calculatedColumnFormula>IF(E2=0,0,F2/E2)</calculatedColumnFormula>
    </tableColumn>
    <tableColumn id="15" xr3:uid="{939025B3-C93B-4900-A552-3D968C420A37}" name="OBP" dataDxfId="6">
      <calculatedColumnFormula>IF(E2=0,0,((F2+H2+I2)/(E2+H2+I2)))</calculatedColumnFormula>
    </tableColumn>
    <tableColumn id="16" xr3:uid="{7650CA01-1218-4C57-8ADD-4BEBB81B0E74}" name="SLG" dataDxfId="5">
      <calculatedColumnFormula>IF(E2=0,0,((J2+(K2*2)+(L2*3)+(M2*4))/(E2)))</calculatedColumnFormula>
    </tableColumn>
    <tableColumn id="17" xr3:uid="{D2B72273-E237-4344-878E-7CB1582BC52E}" name="OBPS" dataDxfId="4">
      <calculatedColumnFormula>O2+P2</calculatedColumnFormula>
    </tableColumn>
    <tableColumn id="18" xr3:uid="{885C9FC9-9C08-480C-AA5D-FEF44023C19C}" name="PlayerId" dataDxfId="3"/>
    <tableColumn id="19" xr3:uid="{355168B5-8EA9-4CCA-ABD2-EB48D900174D}" name="Rank" dataDxfId="2">
      <calculatedColumnFormula>RANK(N2,N:N,0)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K1000"/>
  <sheetViews>
    <sheetView workbookViewId="0">
      <selection activeCell="K14" sqref="K14"/>
    </sheetView>
  </sheetViews>
  <sheetFormatPr defaultColWidth="12.625" defaultRowHeight="15" customHeight="1" x14ac:dyDescent="0.25"/>
  <cols>
    <col min="1" max="1" width="16.75" style="3" bestFit="1" customWidth="1"/>
    <col min="2" max="2" width="8" style="3" bestFit="1" customWidth="1"/>
    <col min="3" max="3" width="5.5" style="3" bestFit="1" customWidth="1"/>
    <col min="4" max="4" width="4.75" style="3" bestFit="1" customWidth="1"/>
    <col min="5" max="5" width="3.875" style="3" bestFit="1" customWidth="1"/>
    <col min="6" max="6" width="4" style="3" bestFit="1" customWidth="1"/>
    <col min="7" max="7" width="4" style="3" customWidth="1"/>
    <col min="8" max="8" width="15.625" style="3" bestFit="1" customWidth="1"/>
    <col min="9" max="9" width="12.75" style="3" bestFit="1" customWidth="1"/>
    <col min="10" max="10" width="7.625" style="3" customWidth="1"/>
    <col min="11" max="11" width="82.625" style="3" bestFit="1" customWidth="1"/>
    <col min="12" max="28" width="7.625" style="3" customWidth="1"/>
    <col min="29" max="16384" width="12.625" style="3"/>
  </cols>
  <sheetData>
    <row r="1" spans="1:11" x14ac:dyDescent="0.25">
      <c r="A1" s="10" t="s">
        <v>56</v>
      </c>
      <c r="B1" s="10" t="s">
        <v>57</v>
      </c>
      <c r="C1" s="10" t="s">
        <v>58</v>
      </c>
      <c r="D1" s="10" t="s">
        <v>59</v>
      </c>
      <c r="E1" s="10" t="s">
        <v>60</v>
      </c>
      <c r="F1" s="10" t="s">
        <v>61</v>
      </c>
      <c r="G1" s="10" t="s">
        <v>98</v>
      </c>
      <c r="H1" s="6" t="s">
        <v>101</v>
      </c>
      <c r="I1" s="6" t="s">
        <v>103</v>
      </c>
      <c r="J1" s="9" t="s">
        <v>56</v>
      </c>
      <c r="K1" s="4"/>
    </row>
    <row r="2" spans="1:11" x14ac:dyDescent="0.25">
      <c r="A2" s="11" t="str">
        <f t="shared" ref="A2:A10" si="0">VLOOKUP(J2,TeamsVL,2,FALSE)</f>
        <v>Team 4 (Aholt)</v>
      </c>
      <c r="B2" s="10">
        <f t="shared" ref="B2:B10" si="1">(D2*2) + F2</f>
        <v>20</v>
      </c>
      <c r="C2" s="10">
        <f t="shared" ref="C2:C10" si="2">D2+E2+F2</f>
        <v>16</v>
      </c>
      <c r="D2" s="10">
        <f>SUMIF(PitchingStats!$B:$B,$J2,PitchingStats!E:E)</f>
        <v>8</v>
      </c>
      <c r="E2" s="10">
        <f>SUMIF(PitchingStats!$B:$B,$J2,PitchingStats!F:F)</f>
        <v>4</v>
      </c>
      <c r="F2" s="10">
        <f>SUMIF(PitchingStats!$B:$B,$J2,PitchingStats!G:G)</f>
        <v>4</v>
      </c>
      <c r="G2" s="10">
        <f>SUMIF(PitchingStats!$B:$B,$J2,PitchingStats!H:H)</f>
        <v>8</v>
      </c>
      <c r="H2" s="23">
        <f t="shared" ref="H2:H10" si="3">((16-C2)*2)+B2</f>
        <v>20</v>
      </c>
      <c r="I2" s="24">
        <f t="shared" ref="I2:I10" si="4">IF(C2=0,0,(D2+(0.5*F2))/C2)</f>
        <v>0.625</v>
      </c>
      <c r="J2" s="9">
        <v>4</v>
      </c>
    </row>
    <row r="3" spans="1:11" x14ac:dyDescent="0.25">
      <c r="A3" s="11" t="str">
        <f t="shared" si="0"/>
        <v>Team 1 (Alles)</v>
      </c>
      <c r="B3" s="10">
        <f t="shared" si="1"/>
        <v>20</v>
      </c>
      <c r="C3" s="10">
        <f t="shared" si="2"/>
        <v>16</v>
      </c>
      <c r="D3" s="10">
        <f>SUMIF(PitchingStats!$B:$B,$J3,PitchingStats!E:E)</f>
        <v>7</v>
      </c>
      <c r="E3" s="10">
        <f>SUMIF(PitchingStats!$B:$B,$J3,PitchingStats!F:F)</f>
        <v>3</v>
      </c>
      <c r="F3" s="10">
        <f>SUMIF(PitchingStats!$B:$B,$J3,PitchingStats!G:G)</f>
        <v>6</v>
      </c>
      <c r="G3" s="10">
        <f>SUMIF(PitchingStats!$B:$B,$J3,PitchingStats!H:H)</f>
        <v>8</v>
      </c>
      <c r="H3" s="23">
        <f t="shared" si="3"/>
        <v>20</v>
      </c>
      <c r="I3" s="24">
        <f t="shared" si="4"/>
        <v>0.625</v>
      </c>
      <c r="J3" s="9">
        <v>1</v>
      </c>
    </row>
    <row r="4" spans="1:11" x14ac:dyDescent="0.25">
      <c r="A4" s="11" t="str">
        <f t="shared" si="0"/>
        <v>Team 6 (Ciolek)</v>
      </c>
      <c r="B4" s="10">
        <f t="shared" si="1"/>
        <v>19</v>
      </c>
      <c r="C4" s="10">
        <f t="shared" si="2"/>
        <v>16</v>
      </c>
      <c r="D4" s="10">
        <f>SUMIF(PitchingStats!$B:$B,$J4,PitchingStats!E:E)</f>
        <v>6</v>
      </c>
      <c r="E4" s="10">
        <f>SUMIF(PitchingStats!$B:$B,$J4,PitchingStats!F:F)</f>
        <v>3</v>
      </c>
      <c r="F4" s="10">
        <f>SUMIF(PitchingStats!$B:$B,$J4,PitchingStats!G:G)</f>
        <v>7</v>
      </c>
      <c r="G4" s="10">
        <f>SUMIF(PitchingStats!$B:$B,$J4,PitchingStats!H:H)</f>
        <v>7</v>
      </c>
      <c r="H4" s="23">
        <f t="shared" si="3"/>
        <v>19</v>
      </c>
      <c r="I4" s="24">
        <f t="shared" si="4"/>
        <v>0.59375</v>
      </c>
      <c r="J4" s="9">
        <v>6</v>
      </c>
    </row>
    <row r="5" spans="1:11" x14ac:dyDescent="0.25">
      <c r="A5" s="11" t="str">
        <f t="shared" si="0"/>
        <v>Team 7 (Mazzuca)</v>
      </c>
      <c r="B5" s="10">
        <f t="shared" si="1"/>
        <v>18</v>
      </c>
      <c r="C5" s="10">
        <f t="shared" si="2"/>
        <v>16</v>
      </c>
      <c r="D5" s="10">
        <f>SUMIF(PitchingStats!$B:$B,$J5,PitchingStats!E:E)</f>
        <v>8</v>
      </c>
      <c r="E5" s="10">
        <f>SUMIF(PitchingStats!$B:$B,$J5,PitchingStats!F:F)</f>
        <v>6</v>
      </c>
      <c r="F5" s="10">
        <f>SUMIF(PitchingStats!$B:$B,$J5,PitchingStats!G:G)</f>
        <v>2</v>
      </c>
      <c r="G5" s="10">
        <f>SUMIF(PitchingStats!$B:$B,$J5,PitchingStats!H:H)</f>
        <v>3</v>
      </c>
      <c r="H5" s="23">
        <f t="shared" si="3"/>
        <v>18</v>
      </c>
      <c r="I5" s="24">
        <f t="shared" si="4"/>
        <v>0.5625</v>
      </c>
      <c r="J5" s="9">
        <v>7</v>
      </c>
    </row>
    <row r="6" spans="1:11" x14ac:dyDescent="0.25">
      <c r="A6" s="11" t="str">
        <f t="shared" si="0"/>
        <v>Team 3 (Peters)</v>
      </c>
      <c r="B6" s="10">
        <f t="shared" si="1"/>
        <v>18</v>
      </c>
      <c r="C6" s="10">
        <f t="shared" si="2"/>
        <v>16</v>
      </c>
      <c r="D6" s="10">
        <f>SUMIF(PitchingStats!$B:$B,$J6,PitchingStats!E:E)</f>
        <v>7</v>
      </c>
      <c r="E6" s="10">
        <f>SUMIF(PitchingStats!$B:$B,$J6,PitchingStats!F:F)</f>
        <v>5</v>
      </c>
      <c r="F6" s="10">
        <f>SUMIF(PitchingStats!$B:$B,$J6,PitchingStats!G:G)</f>
        <v>4</v>
      </c>
      <c r="G6" s="10">
        <f>SUMIF(PitchingStats!$B:$B,$J6,PitchingStats!H:H)</f>
        <v>6</v>
      </c>
      <c r="H6" s="23">
        <f t="shared" si="3"/>
        <v>18</v>
      </c>
      <c r="I6" s="24">
        <f t="shared" si="4"/>
        <v>0.5625</v>
      </c>
      <c r="J6" s="9">
        <v>3</v>
      </c>
    </row>
    <row r="7" spans="1:11" x14ac:dyDescent="0.25">
      <c r="A7" s="11" t="str">
        <f t="shared" si="0"/>
        <v>Team 8 (Timmons)</v>
      </c>
      <c r="B7" s="10">
        <f t="shared" si="1"/>
        <v>16</v>
      </c>
      <c r="C7" s="10">
        <f t="shared" si="2"/>
        <v>16</v>
      </c>
      <c r="D7" s="10">
        <f>SUMIF(PitchingStats!$B:$B,$J7,PitchingStats!E:E)</f>
        <v>6</v>
      </c>
      <c r="E7" s="10">
        <f>SUMIF(PitchingStats!$B:$B,$J7,PitchingStats!F:F)</f>
        <v>6</v>
      </c>
      <c r="F7" s="10">
        <f>SUMIF(PitchingStats!$B:$B,$J7,PitchingStats!G:G)</f>
        <v>4</v>
      </c>
      <c r="G7" s="10">
        <f>SUMIF(PitchingStats!$B:$B,$J7,PitchingStats!H:H)</f>
        <v>4</v>
      </c>
      <c r="H7" s="23">
        <f t="shared" si="3"/>
        <v>16</v>
      </c>
      <c r="I7" s="24">
        <f t="shared" si="4"/>
        <v>0.5</v>
      </c>
      <c r="J7" s="9">
        <v>8</v>
      </c>
    </row>
    <row r="8" spans="1:11" x14ac:dyDescent="0.25">
      <c r="A8" s="11" t="str">
        <f t="shared" si="0"/>
        <v>Team 5 (Fleming)</v>
      </c>
      <c r="B8" s="10">
        <f t="shared" si="1"/>
        <v>16</v>
      </c>
      <c r="C8" s="10">
        <f t="shared" si="2"/>
        <v>16</v>
      </c>
      <c r="D8" s="10">
        <f>SUMIF(PitchingStats!$B:$B,$J8,PitchingStats!E:E)</f>
        <v>5</v>
      </c>
      <c r="E8" s="10">
        <f>SUMIF(PitchingStats!$B:$B,$J8,PitchingStats!F:F)</f>
        <v>5</v>
      </c>
      <c r="F8" s="10">
        <f>SUMIF(PitchingStats!$B:$B,$J8,PitchingStats!G:G)</f>
        <v>6</v>
      </c>
      <c r="G8" s="10">
        <f>SUMIF(PitchingStats!$B:$B,$J8,PitchingStats!H:H)</f>
        <v>5</v>
      </c>
      <c r="H8" s="23">
        <f t="shared" si="3"/>
        <v>16</v>
      </c>
      <c r="I8" s="24">
        <f t="shared" si="4"/>
        <v>0.5</v>
      </c>
      <c r="J8" s="9">
        <v>5</v>
      </c>
    </row>
    <row r="9" spans="1:11" x14ac:dyDescent="0.25">
      <c r="A9" s="11" t="str">
        <f t="shared" si="0"/>
        <v>Team 2 (Rulo)</v>
      </c>
      <c r="B9" s="10">
        <f t="shared" si="1"/>
        <v>9</v>
      </c>
      <c r="C9" s="10">
        <f t="shared" si="2"/>
        <v>16</v>
      </c>
      <c r="D9" s="10">
        <f>SUMIF(PitchingStats!$B:$B,$J9,PitchingStats!E:E)</f>
        <v>3</v>
      </c>
      <c r="E9" s="10">
        <f>SUMIF(PitchingStats!$B:$B,$J9,PitchingStats!F:F)</f>
        <v>10</v>
      </c>
      <c r="F9" s="10">
        <f>SUMIF(PitchingStats!$B:$B,$J9,PitchingStats!G:G)</f>
        <v>3</v>
      </c>
      <c r="G9" s="10">
        <f>SUMIF(PitchingStats!$B:$B,$J9,PitchingStats!H:H)</f>
        <v>4</v>
      </c>
      <c r="H9" s="23">
        <f t="shared" si="3"/>
        <v>9</v>
      </c>
      <c r="I9" s="24">
        <f t="shared" si="4"/>
        <v>0.28125</v>
      </c>
      <c r="J9" s="9">
        <v>2</v>
      </c>
    </row>
    <row r="10" spans="1:11" x14ac:dyDescent="0.25">
      <c r="A10" s="11" t="str">
        <f t="shared" si="0"/>
        <v>Team 9 (Wiese)</v>
      </c>
      <c r="B10" s="10">
        <f t="shared" si="1"/>
        <v>8</v>
      </c>
      <c r="C10" s="10">
        <f t="shared" si="2"/>
        <v>16</v>
      </c>
      <c r="D10" s="10">
        <f>SUMIF(PitchingStats!$B:$B,$J10,PitchingStats!E:E)</f>
        <v>3</v>
      </c>
      <c r="E10" s="10">
        <f>SUMIF(PitchingStats!$B:$B,$J10,PitchingStats!F:F)</f>
        <v>11</v>
      </c>
      <c r="F10" s="10">
        <f>SUMIF(PitchingStats!$B:$B,$J10,PitchingStats!G:G)</f>
        <v>2</v>
      </c>
      <c r="G10" s="10">
        <f>SUMIF(PitchingStats!$B:$B,$J10,PitchingStats!H:H)</f>
        <v>2</v>
      </c>
      <c r="H10" s="23">
        <f t="shared" si="3"/>
        <v>8</v>
      </c>
      <c r="I10" s="24">
        <f t="shared" si="4"/>
        <v>0.25</v>
      </c>
      <c r="J10" s="9">
        <v>9</v>
      </c>
    </row>
    <row r="11" spans="1:11" x14ac:dyDescent="0.25">
      <c r="A11" s="5"/>
      <c r="B11" s="2"/>
      <c r="C11" s="2"/>
      <c r="D11" s="2"/>
      <c r="E11" s="2"/>
      <c r="F11" s="2"/>
      <c r="G11" s="10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A1:J10" xr:uid="{00000000-0001-0000-0100-000000000000}">
    <sortState xmlns:xlrd2="http://schemas.microsoft.com/office/spreadsheetml/2017/richdata2" ref="A2:J10">
      <sortCondition descending="1" ref="B1:B10"/>
    </sortState>
  </autoFilter>
  <sortState xmlns:xlrd2="http://schemas.microsoft.com/office/spreadsheetml/2017/richdata2" ref="A2:F11">
    <sortCondition descending="1" ref="B2:B11"/>
  </sortState>
  <pageMargins left="0.7" right="0.7" top="0.75" bottom="0.75" header="0" footer="0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0E241-B3E2-4368-99AC-9F87449F833C}">
  <sheetPr>
    <tabColor theme="7"/>
  </sheetPr>
  <dimension ref="A1:V1153"/>
  <sheetViews>
    <sheetView zoomScaleNormal="100" workbookViewId="0">
      <pane ySplit="1" topLeftCell="A2" activePane="bottomLeft" state="frozen"/>
      <selection pane="bottomLeft" activeCell="F13" sqref="F13"/>
    </sheetView>
  </sheetViews>
  <sheetFormatPr defaultRowHeight="14.25" x14ac:dyDescent="0.2"/>
  <cols>
    <col min="1" max="1" width="2.625" bestFit="1" customWidth="1"/>
    <col min="2" max="2" width="15.875" bestFit="1" customWidth="1"/>
    <col min="3" max="3" width="6.125" customWidth="1"/>
    <col min="4" max="4" width="6.125" style="17" customWidth="1"/>
    <col min="5" max="18" width="6.125" customWidth="1"/>
    <col min="19" max="21" width="11" style="20" customWidth="1"/>
  </cols>
  <sheetData>
    <row r="1" spans="1:22" x14ac:dyDescent="0.2">
      <c r="A1" t="s">
        <v>76</v>
      </c>
      <c r="B1" t="s">
        <v>1</v>
      </c>
      <c r="C1" t="s">
        <v>56</v>
      </c>
      <c r="D1" s="17" t="s">
        <v>99</v>
      </c>
      <c r="E1" t="s">
        <v>63</v>
      </c>
      <c r="F1" t="s">
        <v>64</v>
      </c>
      <c r="G1" t="s">
        <v>65</v>
      </c>
      <c r="H1" t="s">
        <v>68</v>
      </c>
      <c r="I1" t="s">
        <v>66</v>
      </c>
      <c r="J1" t="s">
        <v>67</v>
      </c>
      <c r="K1" t="s">
        <v>72</v>
      </c>
      <c r="L1" t="s">
        <v>73</v>
      </c>
      <c r="M1" t="s">
        <v>74</v>
      </c>
      <c r="N1" t="s">
        <v>75</v>
      </c>
      <c r="O1" t="s">
        <v>59</v>
      </c>
      <c r="P1" t="s">
        <v>60</v>
      </c>
      <c r="Q1" t="s">
        <v>61</v>
      </c>
      <c r="R1" t="s">
        <v>98</v>
      </c>
      <c r="S1" s="20" t="s">
        <v>78</v>
      </c>
      <c r="T1" s="20" t="s">
        <v>79</v>
      </c>
      <c r="U1" s="20" t="s">
        <v>80</v>
      </c>
      <c r="V1" s="20" t="s">
        <v>115</v>
      </c>
    </row>
    <row r="2" spans="1:22" ht="15" x14ac:dyDescent="0.25">
      <c r="A2" s="1">
        <v>1</v>
      </c>
      <c r="B2" t="str">
        <f t="shared" ref="B2:B65" si="0">VLOOKUP(A2,RosterVL,2,FALSE)</f>
        <v>Phil Alles</v>
      </c>
      <c r="C2">
        <f t="shared" ref="C2:C65" si="1">VLOOKUP(A2,RosterVL,3,FALSE)</f>
        <v>1</v>
      </c>
      <c r="D2" s="17">
        <v>1</v>
      </c>
      <c r="E2">
        <v>5</v>
      </c>
      <c r="F2">
        <v>5</v>
      </c>
      <c r="G2">
        <v>1</v>
      </c>
      <c r="H2">
        <v>0</v>
      </c>
      <c r="I2">
        <v>0</v>
      </c>
      <c r="J2">
        <v>0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 s="32">
        <f t="shared" ref="S2:S65" si="2">IF(SUM(K2:N2)=G2,0,1)</f>
        <v>0</v>
      </c>
      <c r="T2" s="32">
        <f t="shared" ref="T2:T65" si="3">IF(SUM(F2,I2,J2)=E2,0,1)</f>
        <v>0</v>
      </c>
      <c r="U2" s="32">
        <f t="shared" ref="U2:U65" si="4">IF(E2-SUM(I2,J2)=F2,0,1)</f>
        <v>0</v>
      </c>
      <c r="V2" s="33">
        <f>VLOOKUP(C2,Schedule!$B$3:$T$11,INPUT!D2+1,FALSE)</f>
        <v>6</v>
      </c>
    </row>
    <row r="3" spans="1:22" ht="15" x14ac:dyDescent="0.25">
      <c r="A3" s="1">
        <v>2</v>
      </c>
      <c r="B3" t="str">
        <f t="shared" si="0"/>
        <v>Mike Rainbolt</v>
      </c>
      <c r="C3">
        <f t="shared" si="1"/>
        <v>1</v>
      </c>
      <c r="D3" s="17">
        <v>1</v>
      </c>
      <c r="E3">
        <v>5</v>
      </c>
      <c r="F3">
        <v>4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1</v>
      </c>
      <c r="R3">
        <v>1</v>
      </c>
      <c r="S3" s="32">
        <f t="shared" si="2"/>
        <v>0</v>
      </c>
      <c r="T3" s="32">
        <f t="shared" si="3"/>
        <v>0</v>
      </c>
      <c r="U3" s="32">
        <f t="shared" si="4"/>
        <v>0</v>
      </c>
      <c r="V3" s="33">
        <f>VLOOKUP(C3,Schedule!$B$3:$T$11,INPUT!D3+1,FALSE)</f>
        <v>6</v>
      </c>
    </row>
    <row r="4" spans="1:22" ht="15" x14ac:dyDescent="0.25">
      <c r="A4" s="1">
        <v>3</v>
      </c>
      <c r="B4" t="str">
        <f t="shared" si="0"/>
        <v>Steven Dooley</v>
      </c>
      <c r="C4">
        <f t="shared" si="1"/>
        <v>1</v>
      </c>
      <c r="D4" s="17">
        <v>1</v>
      </c>
      <c r="E4">
        <v>5</v>
      </c>
      <c r="F4">
        <v>4</v>
      </c>
      <c r="G4">
        <v>1</v>
      </c>
      <c r="H4">
        <v>0</v>
      </c>
      <c r="I4">
        <v>1</v>
      </c>
      <c r="J4">
        <v>0</v>
      </c>
      <c r="K4">
        <v>1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 s="32">
        <f t="shared" si="2"/>
        <v>0</v>
      </c>
      <c r="T4" s="32">
        <f t="shared" si="3"/>
        <v>0</v>
      </c>
      <c r="U4" s="32">
        <f t="shared" si="4"/>
        <v>0</v>
      </c>
      <c r="V4" s="33">
        <f>VLOOKUP(C4,Schedule!$B$3:$T$11,INPUT!D4+1,FALSE)</f>
        <v>6</v>
      </c>
    </row>
    <row r="5" spans="1:22" ht="15" x14ac:dyDescent="0.25">
      <c r="A5" s="1">
        <v>4</v>
      </c>
      <c r="B5" t="str">
        <f t="shared" si="0"/>
        <v>Dave Kohring</v>
      </c>
      <c r="C5">
        <f t="shared" si="1"/>
        <v>1</v>
      </c>
      <c r="D5" s="17">
        <v>1</v>
      </c>
      <c r="E5">
        <v>5</v>
      </c>
      <c r="F5">
        <v>5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 s="32">
        <f t="shared" si="2"/>
        <v>0</v>
      </c>
      <c r="T5" s="32">
        <f t="shared" si="3"/>
        <v>0</v>
      </c>
      <c r="U5" s="32">
        <f t="shared" si="4"/>
        <v>0</v>
      </c>
      <c r="V5" s="33">
        <f>VLOOKUP(C5,Schedule!$B$3:$T$11,INPUT!D5+1,FALSE)</f>
        <v>6</v>
      </c>
    </row>
    <row r="6" spans="1:22" ht="15" x14ac:dyDescent="0.25">
      <c r="A6" s="1">
        <v>5</v>
      </c>
      <c r="B6" t="str">
        <f t="shared" si="0"/>
        <v>Rick Funk</v>
      </c>
      <c r="C6">
        <f t="shared" si="1"/>
        <v>1</v>
      </c>
      <c r="D6" s="17">
        <v>1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 s="32">
        <f t="shared" si="2"/>
        <v>0</v>
      </c>
      <c r="T6" s="32">
        <f t="shared" si="3"/>
        <v>0</v>
      </c>
      <c r="U6" s="32">
        <f t="shared" si="4"/>
        <v>0</v>
      </c>
      <c r="V6" s="33">
        <f>VLOOKUP(C6,Schedule!$B$3:$T$11,INPUT!D6+1,FALSE)</f>
        <v>6</v>
      </c>
    </row>
    <row r="7" spans="1:22" ht="15" x14ac:dyDescent="0.25">
      <c r="A7" s="1">
        <v>6</v>
      </c>
      <c r="B7" t="str">
        <f t="shared" si="0"/>
        <v>Marc Rosen</v>
      </c>
      <c r="C7">
        <f t="shared" si="1"/>
        <v>1</v>
      </c>
      <c r="D7" s="17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 s="32">
        <f t="shared" si="2"/>
        <v>0</v>
      </c>
      <c r="T7" s="32">
        <f t="shared" si="3"/>
        <v>0</v>
      </c>
      <c r="U7" s="32">
        <f t="shared" si="4"/>
        <v>0</v>
      </c>
      <c r="V7" s="33">
        <f>VLOOKUP(C7,Schedule!$B$3:$T$11,INPUT!D7+1,FALSE)</f>
        <v>6</v>
      </c>
    </row>
    <row r="8" spans="1:22" ht="15" x14ac:dyDescent="0.25">
      <c r="A8" s="1">
        <v>7</v>
      </c>
      <c r="B8" t="str">
        <f t="shared" si="0"/>
        <v>Jeremy Lentz</v>
      </c>
      <c r="C8">
        <f t="shared" si="1"/>
        <v>1</v>
      </c>
      <c r="D8" s="17">
        <v>1</v>
      </c>
      <c r="E8">
        <v>5</v>
      </c>
      <c r="F8">
        <v>5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 s="32">
        <f t="shared" si="2"/>
        <v>0</v>
      </c>
      <c r="T8" s="32">
        <f t="shared" si="3"/>
        <v>0</v>
      </c>
      <c r="U8" s="32">
        <f t="shared" si="4"/>
        <v>0</v>
      </c>
      <c r="V8" s="33">
        <f>VLOOKUP(C8,Schedule!$B$3:$T$11,INPUT!D8+1,FALSE)</f>
        <v>6</v>
      </c>
    </row>
    <row r="9" spans="1:22" ht="15" x14ac:dyDescent="0.25">
      <c r="A9" s="1">
        <v>8</v>
      </c>
      <c r="B9" t="str">
        <f t="shared" si="0"/>
        <v>Donnie Rulo</v>
      </c>
      <c r="C9">
        <f t="shared" si="1"/>
        <v>2</v>
      </c>
      <c r="D9" s="17">
        <v>1</v>
      </c>
      <c r="E9">
        <v>6</v>
      </c>
      <c r="F9">
        <v>6</v>
      </c>
      <c r="G9">
        <v>1</v>
      </c>
      <c r="H9">
        <v>0</v>
      </c>
      <c r="I9">
        <v>0</v>
      </c>
      <c r="J9">
        <v>0</v>
      </c>
      <c r="K9">
        <v>1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 s="32">
        <f t="shared" si="2"/>
        <v>0</v>
      </c>
      <c r="T9" s="32">
        <f t="shared" si="3"/>
        <v>0</v>
      </c>
      <c r="U9" s="32">
        <f t="shared" si="4"/>
        <v>0</v>
      </c>
      <c r="V9" s="33">
        <f>VLOOKUP(C9,Schedule!$B$3:$T$11,INPUT!D9+1,FALSE)</f>
        <v>8</v>
      </c>
    </row>
    <row r="10" spans="1:22" ht="15" x14ac:dyDescent="0.25">
      <c r="A10" s="1">
        <v>9</v>
      </c>
      <c r="B10" t="str">
        <f t="shared" si="0"/>
        <v>Ernie Luna</v>
      </c>
      <c r="C10">
        <f t="shared" si="1"/>
        <v>2</v>
      </c>
      <c r="D10" s="17">
        <v>1</v>
      </c>
      <c r="E10">
        <v>6</v>
      </c>
      <c r="F10">
        <v>6</v>
      </c>
      <c r="G10">
        <v>3</v>
      </c>
      <c r="H10">
        <v>1</v>
      </c>
      <c r="I10">
        <v>0</v>
      </c>
      <c r="J10">
        <v>0</v>
      </c>
      <c r="K10">
        <v>2</v>
      </c>
      <c r="L10">
        <v>1</v>
      </c>
      <c r="M10">
        <v>0</v>
      </c>
      <c r="N10">
        <v>0</v>
      </c>
      <c r="O10">
        <v>1</v>
      </c>
      <c r="P10">
        <v>0</v>
      </c>
      <c r="Q10">
        <v>0</v>
      </c>
      <c r="R10">
        <v>1</v>
      </c>
      <c r="S10" s="32">
        <f t="shared" si="2"/>
        <v>0</v>
      </c>
      <c r="T10" s="32">
        <f t="shared" si="3"/>
        <v>0</v>
      </c>
      <c r="U10" s="32">
        <f t="shared" si="4"/>
        <v>0</v>
      </c>
      <c r="V10" s="33">
        <f>VLOOKUP(C10,Schedule!$B$3:$T$11,INPUT!D10+1,FALSE)</f>
        <v>8</v>
      </c>
    </row>
    <row r="11" spans="1:22" ht="15" x14ac:dyDescent="0.25">
      <c r="A11" s="1">
        <v>10</v>
      </c>
      <c r="B11" t="str">
        <f t="shared" si="0"/>
        <v>Lee Renfrow</v>
      </c>
      <c r="C11">
        <f t="shared" si="1"/>
        <v>2</v>
      </c>
      <c r="D11" s="17">
        <v>1</v>
      </c>
      <c r="E11">
        <v>6</v>
      </c>
      <c r="F11">
        <v>4</v>
      </c>
      <c r="G11">
        <v>3</v>
      </c>
      <c r="H11">
        <v>1</v>
      </c>
      <c r="I11">
        <v>2</v>
      </c>
      <c r="J11">
        <v>0</v>
      </c>
      <c r="K11">
        <v>1</v>
      </c>
      <c r="L11">
        <v>0</v>
      </c>
      <c r="M11">
        <v>2</v>
      </c>
      <c r="N11">
        <v>0</v>
      </c>
      <c r="O11">
        <v>0</v>
      </c>
      <c r="P11">
        <v>0</v>
      </c>
      <c r="Q11">
        <v>0</v>
      </c>
      <c r="R11">
        <v>0</v>
      </c>
      <c r="S11" s="32">
        <f t="shared" si="2"/>
        <v>0</v>
      </c>
      <c r="T11" s="32">
        <f t="shared" si="3"/>
        <v>0</v>
      </c>
      <c r="U11" s="32">
        <f t="shared" si="4"/>
        <v>0</v>
      </c>
      <c r="V11" s="33">
        <f>VLOOKUP(C11,Schedule!$B$3:$T$11,INPUT!D11+1,FALSE)</f>
        <v>8</v>
      </c>
    </row>
    <row r="12" spans="1:22" ht="15" x14ac:dyDescent="0.25">
      <c r="A12" s="1">
        <v>11</v>
      </c>
      <c r="B12" t="str">
        <f t="shared" si="0"/>
        <v>Ruben Plancart</v>
      </c>
      <c r="C12">
        <f t="shared" si="1"/>
        <v>2</v>
      </c>
      <c r="D12" s="17">
        <v>1</v>
      </c>
      <c r="E12">
        <v>5</v>
      </c>
      <c r="F12">
        <v>5</v>
      </c>
      <c r="G12">
        <v>3</v>
      </c>
      <c r="H12">
        <v>2</v>
      </c>
      <c r="I12">
        <v>0</v>
      </c>
      <c r="J12">
        <v>0</v>
      </c>
      <c r="K12">
        <v>2</v>
      </c>
      <c r="L12">
        <v>1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 s="32">
        <f t="shared" si="2"/>
        <v>0</v>
      </c>
      <c r="T12" s="32">
        <f t="shared" si="3"/>
        <v>0</v>
      </c>
      <c r="U12" s="32">
        <f t="shared" si="4"/>
        <v>0</v>
      </c>
      <c r="V12" s="33">
        <f>VLOOKUP(C12,Schedule!$B$3:$T$11,INPUT!D12+1,FALSE)</f>
        <v>8</v>
      </c>
    </row>
    <row r="13" spans="1:22" ht="15" x14ac:dyDescent="0.25">
      <c r="A13" s="1">
        <v>12</v>
      </c>
      <c r="B13" t="str">
        <f t="shared" si="0"/>
        <v>Gerald Brown</v>
      </c>
      <c r="C13">
        <f t="shared" si="1"/>
        <v>2</v>
      </c>
      <c r="D13" s="17">
        <v>1</v>
      </c>
      <c r="E13">
        <v>5</v>
      </c>
      <c r="F13">
        <v>5</v>
      </c>
      <c r="G13">
        <v>2</v>
      </c>
      <c r="H13">
        <v>0</v>
      </c>
      <c r="I13">
        <v>0</v>
      </c>
      <c r="J13">
        <v>0</v>
      </c>
      <c r="K13">
        <v>2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 s="32">
        <f t="shared" si="2"/>
        <v>0</v>
      </c>
      <c r="T13" s="32">
        <f t="shared" si="3"/>
        <v>0</v>
      </c>
      <c r="U13" s="32">
        <f t="shared" si="4"/>
        <v>0</v>
      </c>
      <c r="V13" s="33">
        <f>VLOOKUP(C13,Schedule!$B$3:$T$11,INPUT!D13+1,FALSE)</f>
        <v>8</v>
      </c>
    </row>
    <row r="14" spans="1:22" ht="15" x14ac:dyDescent="0.25">
      <c r="A14" s="1">
        <v>13</v>
      </c>
      <c r="B14" t="str">
        <f t="shared" si="0"/>
        <v>Mike Jung</v>
      </c>
      <c r="C14">
        <f t="shared" si="1"/>
        <v>2</v>
      </c>
      <c r="D14" s="17">
        <v>1</v>
      </c>
      <c r="E14">
        <v>5</v>
      </c>
      <c r="F14">
        <v>5</v>
      </c>
      <c r="G14">
        <v>2</v>
      </c>
      <c r="H14">
        <v>0</v>
      </c>
      <c r="I14">
        <v>0</v>
      </c>
      <c r="J14">
        <v>0</v>
      </c>
      <c r="K14">
        <v>2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 s="32">
        <f t="shared" si="2"/>
        <v>0</v>
      </c>
      <c r="T14" s="32">
        <f t="shared" si="3"/>
        <v>0</v>
      </c>
      <c r="U14" s="32">
        <f t="shared" si="4"/>
        <v>0</v>
      </c>
      <c r="V14" s="33">
        <f>VLOOKUP(C14,Schedule!$B$3:$T$11,INPUT!D14+1,FALSE)</f>
        <v>8</v>
      </c>
    </row>
    <row r="15" spans="1:22" ht="15" x14ac:dyDescent="0.25">
      <c r="A15" s="1">
        <v>14</v>
      </c>
      <c r="B15" t="str">
        <f t="shared" si="0"/>
        <v>Paul Thomas</v>
      </c>
      <c r="C15">
        <f t="shared" si="1"/>
        <v>2</v>
      </c>
      <c r="D15" s="17">
        <v>1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 s="32">
        <f t="shared" si="2"/>
        <v>0</v>
      </c>
      <c r="T15" s="32">
        <f t="shared" si="3"/>
        <v>0</v>
      </c>
      <c r="U15" s="32">
        <f t="shared" si="4"/>
        <v>0</v>
      </c>
      <c r="V15" s="33">
        <f>VLOOKUP(C15,Schedule!$B$3:$T$11,INPUT!D15+1,FALSE)</f>
        <v>8</v>
      </c>
    </row>
    <row r="16" spans="1:22" ht="15" x14ac:dyDescent="0.25">
      <c r="A16" s="1">
        <v>15</v>
      </c>
      <c r="B16" t="str">
        <f t="shared" si="0"/>
        <v>Sean Peters</v>
      </c>
      <c r="C16">
        <f t="shared" si="1"/>
        <v>3</v>
      </c>
      <c r="D16" s="17">
        <v>1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 s="32">
        <f t="shared" si="2"/>
        <v>0</v>
      </c>
      <c r="T16" s="32">
        <f t="shared" si="3"/>
        <v>0</v>
      </c>
      <c r="U16" s="32">
        <f t="shared" si="4"/>
        <v>0</v>
      </c>
      <c r="V16" s="33">
        <f>VLOOKUP(C16,Schedule!$B$3:$T$11,INPUT!D16+1,FALSE)</f>
        <v>0</v>
      </c>
    </row>
    <row r="17" spans="1:22" ht="15" x14ac:dyDescent="0.25">
      <c r="A17" s="1">
        <v>16</v>
      </c>
      <c r="B17" t="str">
        <f t="shared" si="0"/>
        <v>Brendan Murphy</v>
      </c>
      <c r="C17">
        <f t="shared" si="1"/>
        <v>3</v>
      </c>
      <c r="D17" s="17">
        <v>1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 s="32">
        <f t="shared" si="2"/>
        <v>0</v>
      </c>
      <c r="T17" s="32">
        <f t="shared" si="3"/>
        <v>0</v>
      </c>
      <c r="U17" s="32">
        <f t="shared" si="4"/>
        <v>0</v>
      </c>
      <c r="V17" s="33">
        <f>VLOOKUP(C17,Schedule!$B$3:$T$11,INPUT!D17+1,FALSE)</f>
        <v>0</v>
      </c>
    </row>
    <row r="18" spans="1:22" ht="15" x14ac:dyDescent="0.25">
      <c r="A18" s="1">
        <v>17</v>
      </c>
      <c r="B18" t="str">
        <f t="shared" si="0"/>
        <v>Jim Gangloff</v>
      </c>
      <c r="C18">
        <f t="shared" si="1"/>
        <v>3</v>
      </c>
      <c r="D18" s="17">
        <v>1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 s="32">
        <f t="shared" si="2"/>
        <v>0</v>
      </c>
      <c r="T18" s="32">
        <f t="shared" si="3"/>
        <v>0</v>
      </c>
      <c r="U18" s="32">
        <f t="shared" si="4"/>
        <v>0</v>
      </c>
      <c r="V18" s="33">
        <f>VLOOKUP(C18,Schedule!$B$3:$T$11,INPUT!D18+1,FALSE)</f>
        <v>0</v>
      </c>
    </row>
    <row r="19" spans="1:22" ht="15" x14ac:dyDescent="0.25">
      <c r="A19" s="1">
        <v>18</v>
      </c>
      <c r="B19" t="str">
        <f t="shared" si="0"/>
        <v>Mitch Gangloff</v>
      </c>
      <c r="C19">
        <f t="shared" si="1"/>
        <v>3</v>
      </c>
      <c r="D19" s="17">
        <v>1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 s="32">
        <f t="shared" si="2"/>
        <v>0</v>
      </c>
      <c r="T19" s="32">
        <f t="shared" si="3"/>
        <v>0</v>
      </c>
      <c r="U19" s="32">
        <f t="shared" si="4"/>
        <v>0</v>
      </c>
      <c r="V19" s="33">
        <f>VLOOKUP(C19,Schedule!$B$3:$T$11,INPUT!D19+1,FALSE)</f>
        <v>0</v>
      </c>
    </row>
    <row r="20" spans="1:22" ht="15" x14ac:dyDescent="0.25">
      <c r="A20" s="1">
        <v>19</v>
      </c>
      <c r="B20" t="str">
        <f t="shared" si="0"/>
        <v>Brett Weber</v>
      </c>
      <c r="C20">
        <f t="shared" si="1"/>
        <v>3</v>
      </c>
      <c r="D20" s="17">
        <v>1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 s="32">
        <f t="shared" si="2"/>
        <v>0</v>
      </c>
      <c r="T20" s="32">
        <f t="shared" si="3"/>
        <v>0</v>
      </c>
      <c r="U20" s="32">
        <f t="shared" si="4"/>
        <v>0</v>
      </c>
      <c r="V20" s="33">
        <f>VLOOKUP(C20,Schedule!$B$3:$T$11,INPUT!D20+1,FALSE)</f>
        <v>0</v>
      </c>
    </row>
    <row r="21" spans="1:22" ht="15" x14ac:dyDescent="0.25">
      <c r="A21" s="1">
        <v>20</v>
      </c>
      <c r="B21" t="str">
        <f t="shared" si="0"/>
        <v>Matt Eike</v>
      </c>
      <c r="C21">
        <f t="shared" si="1"/>
        <v>3</v>
      </c>
      <c r="D21" s="17">
        <v>1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 s="32">
        <f t="shared" si="2"/>
        <v>0</v>
      </c>
      <c r="T21" s="32">
        <f t="shared" si="3"/>
        <v>0</v>
      </c>
      <c r="U21" s="32">
        <f t="shared" si="4"/>
        <v>0</v>
      </c>
      <c r="V21" s="33">
        <f>VLOOKUP(C21,Schedule!$B$3:$T$11,INPUT!D21+1,FALSE)</f>
        <v>0</v>
      </c>
    </row>
    <row r="22" spans="1:22" ht="15" x14ac:dyDescent="0.25">
      <c r="A22" s="1">
        <v>21</v>
      </c>
      <c r="B22" t="str">
        <f t="shared" si="0"/>
        <v>Gabe Brown</v>
      </c>
      <c r="C22">
        <f t="shared" si="1"/>
        <v>3</v>
      </c>
      <c r="D22" s="17">
        <v>1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 s="32">
        <f t="shared" si="2"/>
        <v>0</v>
      </c>
      <c r="T22" s="32">
        <f t="shared" si="3"/>
        <v>0</v>
      </c>
      <c r="U22" s="32">
        <f t="shared" si="4"/>
        <v>0</v>
      </c>
      <c r="V22" s="33">
        <f>VLOOKUP(C22,Schedule!$B$3:$T$11,INPUT!D22+1,FALSE)</f>
        <v>0</v>
      </c>
    </row>
    <row r="23" spans="1:22" ht="15" x14ac:dyDescent="0.25">
      <c r="A23" s="1">
        <v>22</v>
      </c>
      <c r="B23" t="str">
        <f t="shared" si="0"/>
        <v>Jim Schlereth</v>
      </c>
      <c r="C23">
        <f t="shared" si="1"/>
        <v>3</v>
      </c>
      <c r="D23" s="17">
        <v>1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 s="32">
        <f t="shared" si="2"/>
        <v>0</v>
      </c>
      <c r="T23" s="32">
        <f t="shared" si="3"/>
        <v>0</v>
      </c>
      <c r="U23" s="32">
        <f t="shared" si="4"/>
        <v>0</v>
      </c>
      <c r="V23" s="33">
        <f>VLOOKUP(C23,Schedule!$B$3:$T$11,INPUT!D23+1,FALSE)</f>
        <v>0</v>
      </c>
    </row>
    <row r="24" spans="1:22" ht="15" x14ac:dyDescent="0.25">
      <c r="A24" s="1">
        <v>23</v>
      </c>
      <c r="B24" t="str">
        <f t="shared" si="0"/>
        <v>Tyler Aholt</v>
      </c>
      <c r="C24">
        <f t="shared" si="1"/>
        <v>4</v>
      </c>
      <c r="D24" s="17">
        <v>1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 s="32">
        <f t="shared" si="2"/>
        <v>0</v>
      </c>
      <c r="T24" s="32">
        <f t="shared" si="3"/>
        <v>0</v>
      </c>
      <c r="U24" s="32">
        <f t="shared" si="4"/>
        <v>0</v>
      </c>
      <c r="V24" s="33">
        <f>VLOOKUP(C24,Schedule!$B$3:$T$11,INPUT!D24+1,FALSE)</f>
        <v>5</v>
      </c>
    </row>
    <row r="25" spans="1:22" ht="15" x14ac:dyDescent="0.25">
      <c r="A25" s="1">
        <v>24</v>
      </c>
      <c r="B25" t="str">
        <f t="shared" si="0"/>
        <v>Eric Enright</v>
      </c>
      <c r="C25">
        <f t="shared" si="1"/>
        <v>4</v>
      </c>
      <c r="D25" s="17">
        <v>1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 s="32">
        <f t="shared" si="2"/>
        <v>0</v>
      </c>
      <c r="T25" s="32">
        <f t="shared" si="3"/>
        <v>0</v>
      </c>
      <c r="U25" s="32">
        <f t="shared" si="4"/>
        <v>0</v>
      </c>
      <c r="V25" s="33">
        <f>VLOOKUP(C25,Schedule!$B$3:$T$11,INPUT!D25+1,FALSE)</f>
        <v>5</v>
      </c>
    </row>
    <row r="26" spans="1:22" ht="15" x14ac:dyDescent="0.25">
      <c r="A26" s="1">
        <v>25</v>
      </c>
      <c r="B26" t="str">
        <f t="shared" si="0"/>
        <v>Tony Glass</v>
      </c>
      <c r="C26">
        <f t="shared" si="1"/>
        <v>4</v>
      </c>
      <c r="D26" s="17">
        <v>1</v>
      </c>
      <c r="E26">
        <v>8</v>
      </c>
      <c r="F26">
        <v>8</v>
      </c>
      <c r="G26">
        <v>1</v>
      </c>
      <c r="H26">
        <v>0</v>
      </c>
      <c r="I26">
        <v>0</v>
      </c>
      <c r="J26">
        <v>0</v>
      </c>
      <c r="K26">
        <v>1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 s="32">
        <f t="shared" si="2"/>
        <v>0</v>
      </c>
      <c r="T26" s="32">
        <f t="shared" si="3"/>
        <v>0</v>
      </c>
      <c r="U26" s="32">
        <f t="shared" si="4"/>
        <v>0</v>
      </c>
      <c r="V26" s="33">
        <f>VLOOKUP(C26,Schedule!$B$3:$T$11,INPUT!D26+1,FALSE)</f>
        <v>5</v>
      </c>
    </row>
    <row r="27" spans="1:22" ht="15" x14ac:dyDescent="0.25">
      <c r="A27" s="1">
        <v>26</v>
      </c>
      <c r="B27" t="str">
        <f t="shared" si="0"/>
        <v>Joe Wiese</v>
      </c>
      <c r="C27">
        <f t="shared" si="1"/>
        <v>4</v>
      </c>
      <c r="D27" s="17">
        <v>1</v>
      </c>
      <c r="E27">
        <v>8</v>
      </c>
      <c r="F27">
        <v>7</v>
      </c>
      <c r="G27">
        <v>5</v>
      </c>
      <c r="H27">
        <v>2</v>
      </c>
      <c r="I27">
        <v>1</v>
      </c>
      <c r="J27">
        <v>0</v>
      </c>
      <c r="K27">
        <v>4</v>
      </c>
      <c r="L27">
        <v>1</v>
      </c>
      <c r="M27">
        <v>0</v>
      </c>
      <c r="N27">
        <v>0</v>
      </c>
      <c r="O27">
        <v>0</v>
      </c>
      <c r="P27">
        <v>1</v>
      </c>
      <c r="Q27">
        <v>0</v>
      </c>
      <c r="R27">
        <v>0</v>
      </c>
      <c r="S27" s="32">
        <f t="shared" si="2"/>
        <v>0</v>
      </c>
      <c r="T27" s="32">
        <f t="shared" si="3"/>
        <v>0</v>
      </c>
      <c r="U27" s="32">
        <f t="shared" si="4"/>
        <v>0</v>
      </c>
      <c r="V27" s="33">
        <f>VLOOKUP(C27,Schedule!$B$3:$T$11,INPUT!D27+1,FALSE)</f>
        <v>5</v>
      </c>
    </row>
    <row r="28" spans="1:22" ht="15" x14ac:dyDescent="0.25">
      <c r="A28" s="1">
        <v>27</v>
      </c>
      <c r="B28" t="str">
        <f t="shared" si="0"/>
        <v>Phil Gangloff</v>
      </c>
      <c r="C28">
        <f t="shared" si="1"/>
        <v>4</v>
      </c>
      <c r="D28" s="17">
        <v>1</v>
      </c>
      <c r="E28">
        <v>8</v>
      </c>
      <c r="F28">
        <v>6</v>
      </c>
      <c r="G28">
        <v>1</v>
      </c>
      <c r="H28">
        <v>1</v>
      </c>
      <c r="I28">
        <v>2</v>
      </c>
      <c r="J28">
        <v>0</v>
      </c>
      <c r="K28">
        <v>1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 s="32">
        <f t="shared" si="2"/>
        <v>0</v>
      </c>
      <c r="T28" s="32">
        <f t="shared" si="3"/>
        <v>0</v>
      </c>
      <c r="U28" s="32">
        <f t="shared" si="4"/>
        <v>0</v>
      </c>
      <c r="V28" s="33">
        <f>VLOOKUP(C28,Schedule!$B$3:$T$11,INPUT!D28+1,FALSE)</f>
        <v>5</v>
      </c>
    </row>
    <row r="29" spans="1:22" ht="15" x14ac:dyDescent="0.25">
      <c r="A29" s="1">
        <v>28</v>
      </c>
      <c r="B29" t="str">
        <f t="shared" si="0"/>
        <v>Mike Angelica</v>
      </c>
      <c r="C29">
        <f t="shared" si="1"/>
        <v>4</v>
      </c>
      <c r="D29" s="17">
        <v>1</v>
      </c>
      <c r="E29">
        <v>7</v>
      </c>
      <c r="F29">
        <v>7</v>
      </c>
      <c r="G29">
        <v>1</v>
      </c>
      <c r="H29">
        <v>0</v>
      </c>
      <c r="I29">
        <v>0</v>
      </c>
      <c r="J29">
        <v>0</v>
      </c>
      <c r="K29">
        <v>1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 s="32">
        <f t="shared" si="2"/>
        <v>0</v>
      </c>
      <c r="T29" s="32">
        <f t="shared" si="3"/>
        <v>0</v>
      </c>
      <c r="U29" s="32">
        <f t="shared" si="4"/>
        <v>0</v>
      </c>
      <c r="V29" s="33">
        <f>VLOOKUP(C29,Schedule!$B$3:$T$11,INPUT!D29+1,FALSE)</f>
        <v>5</v>
      </c>
    </row>
    <row r="30" spans="1:22" ht="15" x14ac:dyDescent="0.25">
      <c r="A30" s="1">
        <v>29</v>
      </c>
      <c r="B30" t="str">
        <f t="shared" si="0"/>
        <v>Mike Weber</v>
      </c>
      <c r="C30">
        <f t="shared" si="1"/>
        <v>4</v>
      </c>
      <c r="D30" s="17">
        <v>1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 s="32">
        <f t="shared" si="2"/>
        <v>0</v>
      </c>
      <c r="T30" s="32">
        <f t="shared" si="3"/>
        <v>0</v>
      </c>
      <c r="U30" s="32">
        <f t="shared" si="4"/>
        <v>0</v>
      </c>
      <c r="V30" s="33">
        <f>VLOOKUP(C30,Schedule!$B$3:$T$11,INPUT!D30+1,FALSE)</f>
        <v>5</v>
      </c>
    </row>
    <row r="31" spans="1:22" ht="15" x14ac:dyDescent="0.25">
      <c r="A31" s="1">
        <v>30</v>
      </c>
      <c r="B31" t="str">
        <f t="shared" si="0"/>
        <v>Jack Fleming</v>
      </c>
      <c r="C31">
        <f t="shared" si="1"/>
        <v>5</v>
      </c>
      <c r="D31" s="17">
        <v>1</v>
      </c>
      <c r="E31">
        <v>5</v>
      </c>
      <c r="F31">
        <v>4</v>
      </c>
      <c r="G31">
        <v>2</v>
      </c>
      <c r="H31">
        <v>2</v>
      </c>
      <c r="I31">
        <v>0</v>
      </c>
      <c r="J31">
        <v>1</v>
      </c>
      <c r="K31">
        <v>2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 s="32">
        <f t="shared" si="2"/>
        <v>0</v>
      </c>
      <c r="T31" s="32">
        <f t="shared" si="3"/>
        <v>0</v>
      </c>
      <c r="U31" s="32">
        <f t="shared" si="4"/>
        <v>0</v>
      </c>
      <c r="V31" s="33">
        <f>VLOOKUP(C31,Schedule!$B$3:$T$11,INPUT!D31+1,FALSE)</f>
        <v>4</v>
      </c>
    </row>
    <row r="32" spans="1:22" ht="15" x14ac:dyDescent="0.25">
      <c r="A32" s="1">
        <v>31</v>
      </c>
      <c r="B32" t="str">
        <f t="shared" si="0"/>
        <v>Tom McMahon</v>
      </c>
      <c r="C32">
        <f t="shared" si="1"/>
        <v>5</v>
      </c>
      <c r="D32" s="17">
        <v>1</v>
      </c>
      <c r="E32">
        <v>5</v>
      </c>
      <c r="F32">
        <v>5</v>
      </c>
      <c r="G32">
        <v>1</v>
      </c>
      <c r="H32">
        <v>0</v>
      </c>
      <c r="I32">
        <v>0</v>
      </c>
      <c r="J32">
        <v>0</v>
      </c>
      <c r="K32">
        <v>1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 s="32">
        <f t="shared" si="2"/>
        <v>0</v>
      </c>
      <c r="T32" s="32">
        <f t="shared" si="3"/>
        <v>0</v>
      </c>
      <c r="U32" s="32">
        <f t="shared" si="4"/>
        <v>0</v>
      </c>
      <c r="V32" s="33">
        <f>VLOOKUP(C32,Schedule!$B$3:$T$11,INPUT!D32+1,FALSE)</f>
        <v>4</v>
      </c>
    </row>
    <row r="33" spans="1:22" ht="15" x14ac:dyDescent="0.25">
      <c r="A33" s="1">
        <v>32</v>
      </c>
      <c r="B33" t="str">
        <f t="shared" si="0"/>
        <v>Elliot Fish</v>
      </c>
      <c r="C33">
        <f t="shared" si="1"/>
        <v>5</v>
      </c>
      <c r="D33" s="17">
        <v>1</v>
      </c>
      <c r="E33">
        <v>5</v>
      </c>
      <c r="F33">
        <v>5</v>
      </c>
      <c r="G33">
        <v>4</v>
      </c>
      <c r="H33">
        <v>2</v>
      </c>
      <c r="I33">
        <v>0</v>
      </c>
      <c r="J33">
        <v>0</v>
      </c>
      <c r="K33">
        <v>3</v>
      </c>
      <c r="L33">
        <v>0</v>
      </c>
      <c r="M33">
        <v>1</v>
      </c>
      <c r="N33">
        <v>0</v>
      </c>
      <c r="O33">
        <v>1</v>
      </c>
      <c r="P33">
        <v>0</v>
      </c>
      <c r="Q33">
        <v>0</v>
      </c>
      <c r="R33">
        <v>0</v>
      </c>
      <c r="S33" s="32">
        <f t="shared" si="2"/>
        <v>0</v>
      </c>
      <c r="T33" s="32">
        <f t="shared" si="3"/>
        <v>0</v>
      </c>
      <c r="U33" s="32">
        <f t="shared" si="4"/>
        <v>0</v>
      </c>
      <c r="V33" s="33">
        <f>VLOOKUP(C33,Schedule!$B$3:$T$11,INPUT!D33+1,FALSE)</f>
        <v>4</v>
      </c>
    </row>
    <row r="34" spans="1:22" ht="15" x14ac:dyDescent="0.25">
      <c r="A34" s="1">
        <v>33</v>
      </c>
      <c r="B34" t="str">
        <f t="shared" si="0"/>
        <v>Gus Giegling</v>
      </c>
      <c r="C34">
        <f t="shared" si="1"/>
        <v>5</v>
      </c>
      <c r="D34" s="17">
        <v>1</v>
      </c>
      <c r="E34">
        <v>6</v>
      </c>
      <c r="F34">
        <v>6</v>
      </c>
      <c r="G34">
        <v>3</v>
      </c>
      <c r="H34">
        <v>0</v>
      </c>
      <c r="I34">
        <v>0</v>
      </c>
      <c r="J34">
        <v>0</v>
      </c>
      <c r="K34">
        <v>3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 s="32">
        <f t="shared" si="2"/>
        <v>0</v>
      </c>
      <c r="T34" s="32">
        <f t="shared" si="3"/>
        <v>0</v>
      </c>
      <c r="U34" s="32">
        <f t="shared" si="4"/>
        <v>0</v>
      </c>
      <c r="V34" s="33">
        <f>VLOOKUP(C34,Schedule!$B$3:$T$11,INPUT!D34+1,FALSE)</f>
        <v>4</v>
      </c>
    </row>
    <row r="35" spans="1:22" ht="15" x14ac:dyDescent="0.25">
      <c r="A35" s="1">
        <v>34</v>
      </c>
      <c r="B35" t="str">
        <f t="shared" si="0"/>
        <v>Tommy Faulstich</v>
      </c>
      <c r="C35">
        <f t="shared" si="1"/>
        <v>5</v>
      </c>
      <c r="D35" s="17">
        <v>1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 s="32">
        <f t="shared" si="2"/>
        <v>0</v>
      </c>
      <c r="T35" s="32">
        <f t="shared" si="3"/>
        <v>0</v>
      </c>
      <c r="U35" s="32">
        <f t="shared" si="4"/>
        <v>0</v>
      </c>
      <c r="V35" s="33">
        <f>VLOOKUP(C35,Schedule!$B$3:$T$11,INPUT!D35+1,FALSE)</f>
        <v>4</v>
      </c>
    </row>
    <row r="36" spans="1:22" ht="15" x14ac:dyDescent="0.25">
      <c r="A36" s="1">
        <v>35</v>
      </c>
      <c r="B36" t="str">
        <f t="shared" si="0"/>
        <v>Andrew Evola</v>
      </c>
      <c r="C36">
        <f t="shared" si="1"/>
        <v>5</v>
      </c>
      <c r="D36" s="17">
        <v>1</v>
      </c>
      <c r="E36">
        <v>5</v>
      </c>
      <c r="F36">
        <v>2</v>
      </c>
      <c r="G36">
        <v>0</v>
      </c>
      <c r="H36">
        <v>0</v>
      </c>
      <c r="I36">
        <v>0</v>
      </c>
      <c r="J36">
        <v>3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 s="32">
        <f t="shared" si="2"/>
        <v>0</v>
      </c>
      <c r="T36" s="32">
        <f t="shared" si="3"/>
        <v>0</v>
      </c>
      <c r="U36" s="32">
        <f t="shared" si="4"/>
        <v>0</v>
      </c>
      <c r="V36" s="33">
        <f>VLOOKUP(C36,Schedule!$B$3:$T$11,INPUT!D36+1,FALSE)</f>
        <v>4</v>
      </c>
    </row>
    <row r="37" spans="1:22" ht="15" x14ac:dyDescent="0.25">
      <c r="A37" s="1">
        <v>36</v>
      </c>
      <c r="B37" t="str">
        <f t="shared" si="0"/>
        <v>Mark Connoley</v>
      </c>
      <c r="C37">
        <f t="shared" si="1"/>
        <v>5</v>
      </c>
      <c r="D37" s="17">
        <v>1</v>
      </c>
      <c r="E37">
        <v>5</v>
      </c>
      <c r="F37">
        <v>5</v>
      </c>
      <c r="G37">
        <v>3</v>
      </c>
      <c r="H37">
        <v>0</v>
      </c>
      <c r="I37">
        <v>0</v>
      </c>
      <c r="J37">
        <v>0</v>
      </c>
      <c r="K37">
        <v>3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 s="32">
        <f t="shared" si="2"/>
        <v>0</v>
      </c>
      <c r="T37" s="32">
        <f t="shared" si="3"/>
        <v>0</v>
      </c>
      <c r="U37" s="32">
        <f t="shared" si="4"/>
        <v>0</v>
      </c>
      <c r="V37" s="33">
        <f>VLOOKUP(C37,Schedule!$B$3:$T$11,INPUT!D37+1,FALSE)</f>
        <v>4</v>
      </c>
    </row>
    <row r="38" spans="1:22" ht="15" x14ac:dyDescent="0.25">
      <c r="A38" s="1">
        <v>37</v>
      </c>
      <c r="B38" t="str">
        <f t="shared" si="0"/>
        <v>Tom Ciolek</v>
      </c>
      <c r="C38">
        <f t="shared" si="1"/>
        <v>6</v>
      </c>
      <c r="D38" s="17">
        <v>1</v>
      </c>
      <c r="E38">
        <v>5</v>
      </c>
      <c r="F38">
        <v>5</v>
      </c>
      <c r="G38">
        <v>3</v>
      </c>
      <c r="H38">
        <v>0</v>
      </c>
      <c r="I38">
        <v>0</v>
      </c>
      <c r="J38">
        <v>0</v>
      </c>
      <c r="K38">
        <v>2</v>
      </c>
      <c r="L38">
        <v>1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 s="32">
        <f t="shared" si="2"/>
        <v>0</v>
      </c>
      <c r="T38" s="32">
        <f t="shared" si="3"/>
        <v>0</v>
      </c>
      <c r="U38" s="32">
        <f t="shared" si="4"/>
        <v>0</v>
      </c>
      <c r="V38" s="33">
        <f>VLOOKUP(C38,Schedule!$B$3:$T$11,INPUT!D38+1,FALSE)</f>
        <v>1</v>
      </c>
    </row>
    <row r="39" spans="1:22" ht="15" x14ac:dyDescent="0.25">
      <c r="A39" s="1">
        <v>38</v>
      </c>
      <c r="B39" t="str">
        <f t="shared" si="0"/>
        <v>Joe Mathes</v>
      </c>
      <c r="C39">
        <f t="shared" si="1"/>
        <v>6</v>
      </c>
      <c r="D39" s="17">
        <v>1</v>
      </c>
      <c r="E39">
        <v>5</v>
      </c>
      <c r="F39">
        <v>5</v>
      </c>
      <c r="G39">
        <v>2</v>
      </c>
      <c r="H39">
        <v>0</v>
      </c>
      <c r="I39">
        <v>0</v>
      </c>
      <c r="J39">
        <v>0</v>
      </c>
      <c r="K39">
        <v>2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 s="32">
        <f t="shared" si="2"/>
        <v>0</v>
      </c>
      <c r="T39" s="32">
        <f t="shared" si="3"/>
        <v>0</v>
      </c>
      <c r="U39" s="32">
        <f t="shared" si="4"/>
        <v>0</v>
      </c>
      <c r="V39" s="33">
        <f>VLOOKUP(C39,Schedule!$B$3:$T$11,INPUT!D39+1,FALSE)</f>
        <v>1</v>
      </c>
    </row>
    <row r="40" spans="1:22" ht="15" x14ac:dyDescent="0.25">
      <c r="A40" s="1">
        <v>39</v>
      </c>
      <c r="B40" t="str">
        <f t="shared" si="0"/>
        <v>Dan Suchman</v>
      </c>
      <c r="C40">
        <f t="shared" si="1"/>
        <v>6</v>
      </c>
      <c r="D40" s="17">
        <v>1</v>
      </c>
      <c r="E40">
        <v>5</v>
      </c>
      <c r="F40">
        <v>5</v>
      </c>
      <c r="G40">
        <v>1</v>
      </c>
      <c r="H40">
        <v>0</v>
      </c>
      <c r="I40">
        <v>0</v>
      </c>
      <c r="J40">
        <v>0</v>
      </c>
      <c r="K40">
        <v>1</v>
      </c>
      <c r="L40">
        <v>0</v>
      </c>
      <c r="M40">
        <v>0</v>
      </c>
      <c r="N40">
        <v>0</v>
      </c>
      <c r="O40">
        <v>0</v>
      </c>
      <c r="P40">
        <v>0</v>
      </c>
      <c r="Q40">
        <v>1</v>
      </c>
      <c r="R40">
        <v>0</v>
      </c>
      <c r="S40" s="32">
        <f t="shared" si="2"/>
        <v>0</v>
      </c>
      <c r="T40" s="32">
        <f t="shared" si="3"/>
        <v>0</v>
      </c>
      <c r="U40" s="32">
        <f t="shared" si="4"/>
        <v>0</v>
      </c>
      <c r="V40" s="33">
        <f>VLOOKUP(C40,Schedule!$B$3:$T$11,INPUT!D40+1,FALSE)</f>
        <v>1</v>
      </c>
    </row>
    <row r="41" spans="1:22" ht="15" x14ac:dyDescent="0.25">
      <c r="A41" s="1">
        <v>40</v>
      </c>
      <c r="B41" t="str">
        <f t="shared" si="0"/>
        <v>Tom Meadows</v>
      </c>
      <c r="C41">
        <f t="shared" si="1"/>
        <v>6</v>
      </c>
      <c r="D41" s="17">
        <v>1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 s="32">
        <f t="shared" si="2"/>
        <v>0</v>
      </c>
      <c r="T41" s="32">
        <f t="shared" si="3"/>
        <v>0</v>
      </c>
      <c r="U41" s="32">
        <f t="shared" si="4"/>
        <v>0</v>
      </c>
      <c r="V41" s="33">
        <f>VLOOKUP(C41,Schedule!$B$3:$T$11,INPUT!D41+1,FALSE)</f>
        <v>1</v>
      </c>
    </row>
    <row r="42" spans="1:22" ht="15" x14ac:dyDescent="0.25">
      <c r="A42" s="1">
        <v>41</v>
      </c>
      <c r="B42" t="str">
        <f t="shared" si="0"/>
        <v>Todd Pierson</v>
      </c>
      <c r="C42">
        <f t="shared" si="1"/>
        <v>6</v>
      </c>
      <c r="D42" s="17">
        <v>1</v>
      </c>
      <c r="E42">
        <v>5</v>
      </c>
      <c r="F42">
        <v>5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 s="32">
        <f t="shared" si="2"/>
        <v>0</v>
      </c>
      <c r="T42" s="32">
        <f t="shared" si="3"/>
        <v>0</v>
      </c>
      <c r="U42" s="32">
        <f t="shared" si="4"/>
        <v>0</v>
      </c>
      <c r="V42" s="33">
        <f>VLOOKUP(C42,Schedule!$B$3:$T$11,INPUT!D42+1,FALSE)</f>
        <v>1</v>
      </c>
    </row>
    <row r="43" spans="1:22" ht="15" x14ac:dyDescent="0.25">
      <c r="A43" s="1">
        <v>42</v>
      </c>
      <c r="B43" t="str">
        <f t="shared" si="0"/>
        <v>Tim O'Connell</v>
      </c>
      <c r="C43">
        <f t="shared" si="1"/>
        <v>6</v>
      </c>
      <c r="D43" s="17">
        <v>1</v>
      </c>
      <c r="E43">
        <v>5</v>
      </c>
      <c r="F43">
        <v>4</v>
      </c>
      <c r="G43">
        <v>1</v>
      </c>
      <c r="H43">
        <v>0</v>
      </c>
      <c r="I43">
        <v>0</v>
      </c>
      <c r="J43">
        <v>1</v>
      </c>
      <c r="K43">
        <v>1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 s="32">
        <f t="shared" si="2"/>
        <v>0</v>
      </c>
      <c r="T43" s="32">
        <f t="shared" si="3"/>
        <v>0</v>
      </c>
      <c r="U43" s="32">
        <f t="shared" si="4"/>
        <v>0</v>
      </c>
      <c r="V43" s="33">
        <f>VLOOKUP(C43,Schedule!$B$3:$T$11,INPUT!D43+1,FALSE)</f>
        <v>1</v>
      </c>
    </row>
    <row r="44" spans="1:22" ht="15" x14ac:dyDescent="0.25">
      <c r="A44" s="1">
        <v>43</v>
      </c>
      <c r="B44" t="str">
        <f t="shared" si="0"/>
        <v>Pepe Greco</v>
      </c>
      <c r="C44">
        <f t="shared" si="1"/>
        <v>6</v>
      </c>
      <c r="D44" s="17">
        <v>1</v>
      </c>
      <c r="E44">
        <v>5</v>
      </c>
      <c r="F44">
        <v>5</v>
      </c>
      <c r="G44">
        <v>1</v>
      </c>
      <c r="H44">
        <v>0</v>
      </c>
      <c r="I44">
        <v>0</v>
      </c>
      <c r="J44">
        <v>0</v>
      </c>
      <c r="K44">
        <v>1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 s="32">
        <f t="shared" si="2"/>
        <v>0</v>
      </c>
      <c r="T44" s="32">
        <f t="shared" si="3"/>
        <v>0</v>
      </c>
      <c r="U44" s="32">
        <f t="shared" si="4"/>
        <v>0</v>
      </c>
      <c r="V44" s="33">
        <f>VLOOKUP(C44,Schedule!$B$3:$T$11,INPUT!D44+1,FALSE)</f>
        <v>1</v>
      </c>
    </row>
    <row r="45" spans="1:22" ht="15" x14ac:dyDescent="0.25">
      <c r="A45" s="1">
        <v>44</v>
      </c>
      <c r="B45" t="str">
        <f t="shared" si="0"/>
        <v>Tony Mazzuca</v>
      </c>
      <c r="C45">
        <f t="shared" si="1"/>
        <v>7</v>
      </c>
      <c r="D45" s="17">
        <v>1</v>
      </c>
      <c r="E45">
        <v>6</v>
      </c>
      <c r="F45">
        <v>6</v>
      </c>
      <c r="G45">
        <v>2</v>
      </c>
      <c r="H45">
        <v>1</v>
      </c>
      <c r="I45">
        <v>0</v>
      </c>
      <c r="J45">
        <v>0</v>
      </c>
      <c r="K45">
        <v>2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 s="32">
        <f t="shared" si="2"/>
        <v>0</v>
      </c>
      <c r="T45" s="32">
        <f t="shared" si="3"/>
        <v>0</v>
      </c>
      <c r="U45" s="32">
        <f t="shared" si="4"/>
        <v>0</v>
      </c>
      <c r="V45" s="33">
        <f>VLOOKUP(C45,Schedule!$B$3:$T$11,INPUT!D45+1,FALSE)</f>
        <v>9</v>
      </c>
    </row>
    <row r="46" spans="1:22" ht="15" x14ac:dyDescent="0.25">
      <c r="A46" s="1">
        <v>45</v>
      </c>
      <c r="B46" t="str">
        <f t="shared" si="0"/>
        <v>Sean Shoults</v>
      </c>
      <c r="C46">
        <f t="shared" si="1"/>
        <v>7</v>
      </c>
      <c r="D46" s="17">
        <v>1</v>
      </c>
      <c r="E46">
        <v>6</v>
      </c>
      <c r="F46">
        <v>4</v>
      </c>
      <c r="G46">
        <v>1</v>
      </c>
      <c r="H46">
        <v>1</v>
      </c>
      <c r="I46">
        <v>2</v>
      </c>
      <c r="J46">
        <v>0</v>
      </c>
      <c r="K46">
        <v>1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 s="32">
        <f t="shared" si="2"/>
        <v>0</v>
      </c>
      <c r="T46" s="32">
        <f t="shared" si="3"/>
        <v>0</v>
      </c>
      <c r="U46" s="32">
        <f t="shared" si="4"/>
        <v>0</v>
      </c>
      <c r="V46" s="33">
        <f>VLOOKUP(C46,Schedule!$B$3:$T$11,INPUT!D46+1,FALSE)</f>
        <v>9</v>
      </c>
    </row>
    <row r="47" spans="1:22" ht="15" x14ac:dyDescent="0.25">
      <c r="A47" s="1">
        <v>46</v>
      </c>
      <c r="B47" t="str">
        <f t="shared" si="0"/>
        <v>Brian Cox</v>
      </c>
      <c r="C47">
        <f t="shared" si="1"/>
        <v>7</v>
      </c>
      <c r="D47" s="17">
        <v>1</v>
      </c>
      <c r="E47">
        <v>6</v>
      </c>
      <c r="F47">
        <v>3</v>
      </c>
      <c r="G47">
        <v>1</v>
      </c>
      <c r="H47">
        <v>2</v>
      </c>
      <c r="I47">
        <v>3</v>
      </c>
      <c r="J47">
        <v>0</v>
      </c>
      <c r="K47">
        <v>1</v>
      </c>
      <c r="L47">
        <v>0</v>
      </c>
      <c r="M47">
        <v>0</v>
      </c>
      <c r="N47">
        <v>0</v>
      </c>
      <c r="O47">
        <v>1</v>
      </c>
      <c r="P47">
        <v>0</v>
      </c>
      <c r="Q47">
        <v>0</v>
      </c>
      <c r="R47">
        <v>0</v>
      </c>
      <c r="S47" s="32">
        <f t="shared" si="2"/>
        <v>0</v>
      </c>
      <c r="T47" s="32">
        <f t="shared" si="3"/>
        <v>0</v>
      </c>
      <c r="U47" s="32">
        <f t="shared" si="4"/>
        <v>0</v>
      </c>
      <c r="V47" s="33">
        <f>VLOOKUP(C47,Schedule!$B$3:$T$11,INPUT!D47+1,FALSE)</f>
        <v>9</v>
      </c>
    </row>
    <row r="48" spans="1:22" ht="15" x14ac:dyDescent="0.25">
      <c r="A48" s="1">
        <v>47</v>
      </c>
      <c r="B48" t="str">
        <f t="shared" si="0"/>
        <v>Lou Cole</v>
      </c>
      <c r="C48">
        <f t="shared" si="1"/>
        <v>7</v>
      </c>
      <c r="D48" s="17">
        <v>1</v>
      </c>
      <c r="E48">
        <v>6</v>
      </c>
      <c r="F48">
        <v>3</v>
      </c>
      <c r="G48">
        <v>0</v>
      </c>
      <c r="H48">
        <v>0</v>
      </c>
      <c r="I48">
        <v>2</v>
      </c>
      <c r="J48">
        <v>1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 s="32">
        <f t="shared" si="2"/>
        <v>0</v>
      </c>
      <c r="T48" s="32">
        <f t="shared" si="3"/>
        <v>0</v>
      </c>
      <c r="U48" s="32">
        <f t="shared" si="4"/>
        <v>0</v>
      </c>
      <c r="V48" s="33">
        <f>VLOOKUP(C48,Schedule!$B$3:$T$11,INPUT!D48+1,FALSE)</f>
        <v>9</v>
      </c>
    </row>
    <row r="49" spans="1:22" ht="15" x14ac:dyDescent="0.25">
      <c r="A49" s="1">
        <v>48</v>
      </c>
      <c r="B49" t="str">
        <f t="shared" si="0"/>
        <v>Mike Haukap</v>
      </c>
      <c r="C49">
        <f t="shared" si="1"/>
        <v>7</v>
      </c>
      <c r="D49" s="17">
        <v>1</v>
      </c>
      <c r="E49">
        <v>5</v>
      </c>
      <c r="F49">
        <v>1</v>
      </c>
      <c r="G49">
        <v>1</v>
      </c>
      <c r="H49">
        <v>2</v>
      </c>
      <c r="I49">
        <v>4</v>
      </c>
      <c r="J49">
        <v>0</v>
      </c>
      <c r="K49">
        <v>1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 s="32">
        <f t="shared" si="2"/>
        <v>0</v>
      </c>
      <c r="T49" s="32">
        <f t="shared" si="3"/>
        <v>0</v>
      </c>
      <c r="U49" s="32">
        <f t="shared" si="4"/>
        <v>0</v>
      </c>
      <c r="V49" s="33">
        <f>VLOOKUP(C49,Schedule!$B$3:$T$11,INPUT!D49+1,FALSE)</f>
        <v>9</v>
      </c>
    </row>
    <row r="50" spans="1:22" ht="15" x14ac:dyDescent="0.25">
      <c r="A50" s="1">
        <v>49</v>
      </c>
      <c r="B50" t="str">
        <f t="shared" si="0"/>
        <v>Adam Wiesehan</v>
      </c>
      <c r="C50">
        <f t="shared" si="1"/>
        <v>7</v>
      </c>
      <c r="D50" s="17">
        <v>1</v>
      </c>
      <c r="E50">
        <v>5</v>
      </c>
      <c r="F50">
        <v>2</v>
      </c>
      <c r="G50">
        <v>1</v>
      </c>
      <c r="H50">
        <v>3</v>
      </c>
      <c r="I50">
        <v>2</v>
      </c>
      <c r="J50">
        <v>1</v>
      </c>
      <c r="K50">
        <v>1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 s="32">
        <f t="shared" si="2"/>
        <v>0</v>
      </c>
      <c r="T50" s="32">
        <f t="shared" si="3"/>
        <v>0</v>
      </c>
      <c r="U50" s="32">
        <f t="shared" si="4"/>
        <v>0</v>
      </c>
      <c r="V50" s="33">
        <f>VLOOKUP(C50,Schedule!$B$3:$T$11,INPUT!D50+1,FALSE)</f>
        <v>9</v>
      </c>
    </row>
    <row r="51" spans="1:22" ht="15" x14ac:dyDescent="0.25">
      <c r="A51" s="1">
        <v>50</v>
      </c>
      <c r="B51" t="str">
        <f t="shared" si="0"/>
        <v>Jerrod Scowden</v>
      </c>
      <c r="C51">
        <f t="shared" si="1"/>
        <v>7</v>
      </c>
      <c r="D51" s="17">
        <v>1</v>
      </c>
      <c r="E51">
        <v>5</v>
      </c>
      <c r="F51">
        <v>3</v>
      </c>
      <c r="G51">
        <v>1</v>
      </c>
      <c r="H51">
        <v>1</v>
      </c>
      <c r="I51">
        <v>1</v>
      </c>
      <c r="J51">
        <v>1</v>
      </c>
      <c r="K51">
        <v>1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 s="32">
        <f t="shared" si="2"/>
        <v>0</v>
      </c>
      <c r="T51" s="32">
        <f t="shared" si="3"/>
        <v>0</v>
      </c>
      <c r="U51" s="32">
        <f t="shared" si="4"/>
        <v>0</v>
      </c>
      <c r="V51" s="33">
        <f>VLOOKUP(C51,Schedule!$B$3:$T$11,INPUT!D51+1,FALSE)</f>
        <v>9</v>
      </c>
    </row>
    <row r="52" spans="1:22" ht="15" x14ac:dyDescent="0.25">
      <c r="A52" s="1">
        <v>51</v>
      </c>
      <c r="B52" t="str">
        <f t="shared" si="0"/>
        <v>Brian Timmons</v>
      </c>
      <c r="C52">
        <f t="shared" si="1"/>
        <v>8</v>
      </c>
      <c r="D52" s="17">
        <v>1</v>
      </c>
      <c r="E52">
        <v>6</v>
      </c>
      <c r="F52">
        <v>6</v>
      </c>
      <c r="G52">
        <v>2</v>
      </c>
      <c r="H52">
        <v>0</v>
      </c>
      <c r="I52">
        <v>0</v>
      </c>
      <c r="J52">
        <v>0</v>
      </c>
      <c r="K52">
        <v>2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 s="32">
        <f t="shared" si="2"/>
        <v>0</v>
      </c>
      <c r="T52" s="32">
        <f t="shared" si="3"/>
        <v>0</v>
      </c>
      <c r="U52" s="32">
        <f t="shared" si="4"/>
        <v>0</v>
      </c>
      <c r="V52" s="33">
        <f>VLOOKUP(C52,Schedule!$B$3:$T$11,INPUT!D52+1,FALSE)</f>
        <v>2</v>
      </c>
    </row>
    <row r="53" spans="1:22" ht="15" x14ac:dyDescent="0.25">
      <c r="A53" s="1">
        <v>52</v>
      </c>
      <c r="B53" t="str">
        <f t="shared" si="0"/>
        <v>Jason Perniciaro</v>
      </c>
      <c r="C53">
        <f t="shared" si="1"/>
        <v>8</v>
      </c>
      <c r="D53" s="17">
        <v>1</v>
      </c>
      <c r="E53">
        <v>6</v>
      </c>
      <c r="F53">
        <v>5</v>
      </c>
      <c r="G53">
        <v>0</v>
      </c>
      <c r="H53">
        <v>0</v>
      </c>
      <c r="I53">
        <v>1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 s="32">
        <f t="shared" si="2"/>
        <v>0</v>
      </c>
      <c r="T53" s="32">
        <f t="shared" si="3"/>
        <v>0</v>
      </c>
      <c r="U53" s="32">
        <f t="shared" si="4"/>
        <v>0</v>
      </c>
      <c r="V53" s="33">
        <f>VLOOKUP(C53,Schedule!$B$3:$T$11,INPUT!D53+1,FALSE)</f>
        <v>2</v>
      </c>
    </row>
    <row r="54" spans="1:22" ht="15" x14ac:dyDescent="0.25">
      <c r="A54" s="1">
        <v>53</v>
      </c>
      <c r="B54" t="str">
        <f t="shared" si="0"/>
        <v>Jeff Fuller</v>
      </c>
      <c r="C54">
        <f t="shared" si="1"/>
        <v>8</v>
      </c>
      <c r="D54" s="17">
        <v>1</v>
      </c>
      <c r="E54">
        <v>6</v>
      </c>
      <c r="F54">
        <v>5</v>
      </c>
      <c r="G54">
        <v>1</v>
      </c>
      <c r="H54">
        <v>0</v>
      </c>
      <c r="I54">
        <v>1</v>
      </c>
      <c r="J54">
        <v>0</v>
      </c>
      <c r="K54">
        <v>1</v>
      </c>
      <c r="L54">
        <v>0</v>
      </c>
      <c r="M54">
        <v>0</v>
      </c>
      <c r="N54">
        <v>0</v>
      </c>
      <c r="O54">
        <v>0</v>
      </c>
      <c r="P54">
        <v>1</v>
      </c>
      <c r="Q54">
        <v>0</v>
      </c>
      <c r="R54">
        <v>0</v>
      </c>
      <c r="S54" s="32">
        <f t="shared" si="2"/>
        <v>0</v>
      </c>
      <c r="T54" s="32">
        <f t="shared" si="3"/>
        <v>0</v>
      </c>
      <c r="U54" s="32">
        <f t="shared" si="4"/>
        <v>0</v>
      </c>
      <c r="V54" s="33">
        <f>VLOOKUP(C54,Schedule!$B$3:$T$11,INPUT!D54+1,FALSE)</f>
        <v>2</v>
      </c>
    </row>
    <row r="55" spans="1:22" ht="15" x14ac:dyDescent="0.25">
      <c r="A55" s="1">
        <v>54</v>
      </c>
      <c r="B55" t="str">
        <f t="shared" si="0"/>
        <v>Marty Plassmeyer</v>
      </c>
      <c r="C55">
        <f t="shared" si="1"/>
        <v>8</v>
      </c>
      <c r="D55" s="17">
        <v>1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 s="32">
        <f t="shared" si="2"/>
        <v>0</v>
      </c>
      <c r="T55" s="32">
        <f t="shared" si="3"/>
        <v>0</v>
      </c>
      <c r="U55" s="32">
        <f t="shared" si="4"/>
        <v>0</v>
      </c>
      <c r="V55" s="33">
        <f>VLOOKUP(C55,Schedule!$B$3:$T$11,INPUT!D55+1,FALSE)</f>
        <v>2</v>
      </c>
    </row>
    <row r="56" spans="1:22" ht="15" x14ac:dyDescent="0.25">
      <c r="A56" s="1">
        <v>55</v>
      </c>
      <c r="B56" t="str">
        <f t="shared" si="0"/>
        <v>Mike McCoy</v>
      </c>
      <c r="C56">
        <f t="shared" si="1"/>
        <v>8</v>
      </c>
      <c r="D56" s="17">
        <v>1</v>
      </c>
      <c r="E56">
        <v>5</v>
      </c>
      <c r="F56">
        <v>5</v>
      </c>
      <c r="G56">
        <v>2</v>
      </c>
      <c r="H56">
        <v>0</v>
      </c>
      <c r="I56">
        <v>0</v>
      </c>
      <c r="J56">
        <v>0</v>
      </c>
      <c r="K56">
        <v>2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 s="32">
        <f t="shared" si="2"/>
        <v>0</v>
      </c>
      <c r="T56" s="32">
        <f t="shared" si="3"/>
        <v>0</v>
      </c>
      <c r="U56" s="32">
        <f t="shared" si="4"/>
        <v>0</v>
      </c>
      <c r="V56" s="33">
        <f>VLOOKUP(C56,Schedule!$B$3:$T$11,INPUT!D56+1,FALSE)</f>
        <v>2</v>
      </c>
    </row>
    <row r="57" spans="1:22" ht="15" x14ac:dyDescent="0.25">
      <c r="A57" s="1">
        <v>56</v>
      </c>
      <c r="B57" t="str">
        <f t="shared" si="0"/>
        <v>Sam Scharenberg</v>
      </c>
      <c r="C57">
        <f t="shared" si="1"/>
        <v>8</v>
      </c>
      <c r="D57" s="17">
        <v>1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 s="32">
        <f t="shared" si="2"/>
        <v>0</v>
      </c>
      <c r="T57" s="32">
        <f t="shared" si="3"/>
        <v>0</v>
      </c>
      <c r="U57" s="32">
        <f t="shared" si="4"/>
        <v>0</v>
      </c>
      <c r="V57" s="33">
        <f>VLOOKUP(C57,Schedule!$B$3:$T$11,INPUT!D57+1,FALSE)</f>
        <v>2</v>
      </c>
    </row>
    <row r="58" spans="1:22" ht="15" x14ac:dyDescent="0.25">
      <c r="A58" s="1">
        <v>57</v>
      </c>
      <c r="B58" t="str">
        <f t="shared" si="0"/>
        <v>Sean Lewis</v>
      </c>
      <c r="C58">
        <f t="shared" si="1"/>
        <v>8</v>
      </c>
      <c r="D58" s="17">
        <v>1</v>
      </c>
      <c r="E58">
        <v>5</v>
      </c>
      <c r="F58">
        <v>5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 s="32">
        <f t="shared" si="2"/>
        <v>0</v>
      </c>
      <c r="T58" s="32">
        <f t="shared" si="3"/>
        <v>0</v>
      </c>
      <c r="U58" s="32">
        <f t="shared" si="4"/>
        <v>0</v>
      </c>
      <c r="V58" s="33">
        <f>VLOOKUP(C58,Schedule!$B$3:$T$11,INPUT!D58+1,FALSE)</f>
        <v>2</v>
      </c>
    </row>
    <row r="59" spans="1:22" ht="15" x14ac:dyDescent="0.25">
      <c r="A59" s="1">
        <v>58</v>
      </c>
      <c r="B59" t="str">
        <f t="shared" si="0"/>
        <v>Ted Wiese</v>
      </c>
      <c r="C59">
        <f t="shared" si="1"/>
        <v>9</v>
      </c>
      <c r="D59" s="17">
        <v>1</v>
      </c>
      <c r="E59">
        <v>4</v>
      </c>
      <c r="F59">
        <v>4</v>
      </c>
      <c r="G59">
        <v>1</v>
      </c>
      <c r="H59">
        <v>0</v>
      </c>
      <c r="I59">
        <v>0</v>
      </c>
      <c r="J59">
        <v>0</v>
      </c>
      <c r="K59">
        <v>1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 s="32">
        <f t="shared" si="2"/>
        <v>0</v>
      </c>
      <c r="T59" s="32">
        <f t="shared" si="3"/>
        <v>0</v>
      </c>
      <c r="U59" s="32">
        <f t="shared" si="4"/>
        <v>0</v>
      </c>
      <c r="V59" s="33">
        <f>VLOOKUP(C59,Schedule!$B$3:$T$11,INPUT!D59+1,FALSE)</f>
        <v>7</v>
      </c>
    </row>
    <row r="60" spans="1:22" ht="15" x14ac:dyDescent="0.25">
      <c r="A60" s="1">
        <v>59</v>
      </c>
      <c r="B60" t="str">
        <f t="shared" si="0"/>
        <v>Bob Farrell</v>
      </c>
      <c r="C60">
        <f t="shared" si="1"/>
        <v>9</v>
      </c>
      <c r="D60" s="17">
        <v>1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 s="32">
        <f t="shared" si="2"/>
        <v>0</v>
      </c>
      <c r="T60" s="32">
        <f t="shared" si="3"/>
        <v>0</v>
      </c>
      <c r="U60" s="32">
        <f t="shared" si="4"/>
        <v>0</v>
      </c>
      <c r="V60" s="33">
        <f>VLOOKUP(C60,Schedule!$B$3:$T$11,INPUT!D60+1,FALSE)</f>
        <v>7</v>
      </c>
    </row>
    <row r="61" spans="1:22" ht="15" x14ac:dyDescent="0.25">
      <c r="A61" s="1">
        <v>60</v>
      </c>
      <c r="B61" t="str">
        <f t="shared" si="0"/>
        <v>Jimbo Smith</v>
      </c>
      <c r="C61">
        <f t="shared" si="1"/>
        <v>9</v>
      </c>
      <c r="D61" s="17">
        <v>1</v>
      </c>
      <c r="E61">
        <v>4</v>
      </c>
      <c r="F61">
        <v>4</v>
      </c>
      <c r="G61">
        <v>1</v>
      </c>
      <c r="H61">
        <v>0</v>
      </c>
      <c r="I61">
        <v>0</v>
      </c>
      <c r="J61">
        <v>0</v>
      </c>
      <c r="K61">
        <v>1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 s="32">
        <f t="shared" si="2"/>
        <v>0</v>
      </c>
      <c r="T61" s="32">
        <f t="shared" si="3"/>
        <v>0</v>
      </c>
      <c r="U61" s="32">
        <f t="shared" si="4"/>
        <v>0</v>
      </c>
      <c r="V61" s="33">
        <f>VLOOKUP(C61,Schedule!$B$3:$T$11,INPUT!D61+1,FALSE)</f>
        <v>7</v>
      </c>
    </row>
    <row r="62" spans="1:22" ht="15" x14ac:dyDescent="0.25">
      <c r="A62" s="1">
        <v>61</v>
      </c>
      <c r="B62" t="str">
        <f t="shared" si="0"/>
        <v>Mike Gebhardt</v>
      </c>
      <c r="C62">
        <f t="shared" si="1"/>
        <v>9</v>
      </c>
      <c r="D62" s="17">
        <v>1</v>
      </c>
      <c r="E62">
        <v>4</v>
      </c>
      <c r="F62">
        <v>4</v>
      </c>
      <c r="G62">
        <v>2</v>
      </c>
      <c r="H62">
        <v>0</v>
      </c>
      <c r="I62">
        <v>0</v>
      </c>
      <c r="J62">
        <v>0</v>
      </c>
      <c r="K62">
        <v>2</v>
      </c>
      <c r="L62">
        <v>0</v>
      </c>
      <c r="M62">
        <v>0</v>
      </c>
      <c r="N62">
        <v>0</v>
      </c>
      <c r="O62">
        <v>0</v>
      </c>
      <c r="P62">
        <v>1</v>
      </c>
      <c r="Q62">
        <v>0</v>
      </c>
      <c r="R62">
        <v>0</v>
      </c>
      <c r="S62" s="32">
        <f t="shared" si="2"/>
        <v>0</v>
      </c>
      <c r="T62" s="32">
        <f t="shared" si="3"/>
        <v>0</v>
      </c>
      <c r="U62" s="32">
        <f t="shared" si="4"/>
        <v>0</v>
      </c>
      <c r="V62" s="33">
        <f>VLOOKUP(C62,Schedule!$B$3:$T$11,INPUT!D62+1,FALSE)</f>
        <v>7</v>
      </c>
    </row>
    <row r="63" spans="1:22" ht="15" x14ac:dyDescent="0.25">
      <c r="A63" s="1">
        <v>62</v>
      </c>
      <c r="B63" t="str">
        <f t="shared" si="0"/>
        <v>Larry Lasley</v>
      </c>
      <c r="C63">
        <f t="shared" si="1"/>
        <v>9</v>
      </c>
      <c r="D63" s="17">
        <v>1</v>
      </c>
      <c r="E63">
        <v>4</v>
      </c>
      <c r="F63">
        <v>3</v>
      </c>
      <c r="G63">
        <v>0</v>
      </c>
      <c r="H63">
        <v>0</v>
      </c>
      <c r="I63">
        <v>0</v>
      </c>
      <c r="J63">
        <v>1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 s="32">
        <f t="shared" si="2"/>
        <v>0</v>
      </c>
      <c r="T63" s="32">
        <f t="shared" si="3"/>
        <v>0</v>
      </c>
      <c r="U63" s="32">
        <f t="shared" si="4"/>
        <v>0</v>
      </c>
      <c r="V63" s="33">
        <f>VLOOKUP(C63,Schedule!$B$3:$T$11,INPUT!D63+1,FALSE)</f>
        <v>7</v>
      </c>
    </row>
    <row r="64" spans="1:22" ht="15" x14ac:dyDescent="0.25">
      <c r="A64" s="1">
        <v>63</v>
      </c>
      <c r="B64" t="str">
        <f t="shared" si="0"/>
        <v>Doug McCluskey</v>
      </c>
      <c r="C64">
        <f t="shared" si="1"/>
        <v>9</v>
      </c>
      <c r="D64" s="17">
        <v>1</v>
      </c>
      <c r="E64">
        <v>4</v>
      </c>
      <c r="F64">
        <v>4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 s="32">
        <f t="shared" si="2"/>
        <v>0</v>
      </c>
      <c r="T64" s="32">
        <f t="shared" si="3"/>
        <v>0</v>
      </c>
      <c r="U64" s="32">
        <f t="shared" si="4"/>
        <v>0</v>
      </c>
      <c r="V64" s="33">
        <f>VLOOKUP(C64,Schedule!$B$3:$T$11,INPUT!D64+1,FALSE)</f>
        <v>7</v>
      </c>
    </row>
    <row r="65" spans="1:22" ht="15" x14ac:dyDescent="0.25">
      <c r="A65" s="1">
        <v>64</v>
      </c>
      <c r="B65" t="str">
        <f t="shared" si="0"/>
        <v>Tyler Rosen</v>
      </c>
      <c r="C65">
        <f t="shared" si="1"/>
        <v>9</v>
      </c>
      <c r="D65" s="17">
        <v>1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 s="32">
        <f t="shared" si="2"/>
        <v>0</v>
      </c>
      <c r="T65" s="32">
        <f t="shared" si="3"/>
        <v>0</v>
      </c>
      <c r="U65" s="32">
        <f t="shared" si="4"/>
        <v>0</v>
      </c>
      <c r="V65" s="33">
        <f>VLOOKUP(C65,Schedule!$B$3:$T$11,INPUT!D65+1,FALSE)</f>
        <v>7</v>
      </c>
    </row>
    <row r="66" spans="1:22" ht="15" x14ac:dyDescent="0.25">
      <c r="A66" s="1">
        <v>1</v>
      </c>
      <c r="B66" t="str">
        <f t="shared" ref="B66:B129" si="5">VLOOKUP(A66,RosterVL,2,FALSE)</f>
        <v>Phil Alles</v>
      </c>
      <c r="C66">
        <f t="shared" ref="C66:C129" si="6">VLOOKUP(A66,RosterVL,3,FALSE)</f>
        <v>1</v>
      </c>
      <c r="D66" s="17">
        <v>2</v>
      </c>
      <c r="E66">
        <v>6</v>
      </c>
      <c r="F66">
        <v>6</v>
      </c>
      <c r="G66">
        <v>3</v>
      </c>
      <c r="H66">
        <v>0</v>
      </c>
      <c r="I66">
        <v>0</v>
      </c>
      <c r="J66">
        <v>0</v>
      </c>
      <c r="K66">
        <v>2</v>
      </c>
      <c r="L66">
        <v>0</v>
      </c>
      <c r="M66">
        <v>0</v>
      </c>
      <c r="N66">
        <v>1</v>
      </c>
      <c r="O66">
        <v>0</v>
      </c>
      <c r="P66">
        <v>0</v>
      </c>
      <c r="Q66">
        <v>0</v>
      </c>
      <c r="R66">
        <v>0</v>
      </c>
      <c r="S66" s="32">
        <f t="shared" ref="S66:S129" si="7">IF(SUM(K66:N66)=G66,0,1)</f>
        <v>0</v>
      </c>
      <c r="T66" s="32">
        <f t="shared" ref="T66:T129" si="8">IF(SUM(F66,I66,J66)=E66,0,1)</f>
        <v>0</v>
      </c>
      <c r="U66" s="32">
        <f t="shared" ref="U66:U129" si="9">IF(E66-SUM(I66,J66)=F66,0,1)</f>
        <v>0</v>
      </c>
      <c r="V66" s="33">
        <f>VLOOKUP(C66,Schedule!$B$3:$T$11,INPUT!D66+1,FALSE)</f>
        <v>8</v>
      </c>
    </row>
    <row r="67" spans="1:22" ht="15" x14ac:dyDescent="0.25">
      <c r="A67" s="1">
        <v>2</v>
      </c>
      <c r="B67" t="str">
        <f t="shared" si="5"/>
        <v>Mike Rainbolt</v>
      </c>
      <c r="C67">
        <f t="shared" si="6"/>
        <v>1</v>
      </c>
      <c r="D67" s="17">
        <v>2</v>
      </c>
      <c r="E67">
        <v>7</v>
      </c>
      <c r="F67">
        <v>6</v>
      </c>
      <c r="G67">
        <v>2</v>
      </c>
      <c r="H67">
        <v>1</v>
      </c>
      <c r="I67">
        <v>0</v>
      </c>
      <c r="J67">
        <v>1</v>
      </c>
      <c r="K67">
        <v>1</v>
      </c>
      <c r="L67">
        <v>0</v>
      </c>
      <c r="M67">
        <v>0</v>
      </c>
      <c r="N67">
        <v>1</v>
      </c>
      <c r="O67">
        <v>0</v>
      </c>
      <c r="P67">
        <v>0</v>
      </c>
      <c r="Q67">
        <v>0</v>
      </c>
      <c r="R67">
        <v>0</v>
      </c>
      <c r="S67" s="32">
        <f t="shared" si="7"/>
        <v>0</v>
      </c>
      <c r="T67" s="32">
        <f t="shared" si="8"/>
        <v>0</v>
      </c>
      <c r="U67" s="32">
        <f t="shared" si="9"/>
        <v>0</v>
      </c>
      <c r="V67" s="33">
        <f>VLOOKUP(C67,Schedule!$B$3:$T$11,INPUT!D67+1,FALSE)</f>
        <v>8</v>
      </c>
    </row>
    <row r="68" spans="1:22" ht="15" x14ac:dyDescent="0.25">
      <c r="A68" s="1">
        <v>3</v>
      </c>
      <c r="B68" t="str">
        <f t="shared" si="5"/>
        <v>Steven Dooley</v>
      </c>
      <c r="C68">
        <f t="shared" si="6"/>
        <v>1</v>
      </c>
      <c r="D68" s="17">
        <v>2</v>
      </c>
      <c r="E68">
        <v>7</v>
      </c>
      <c r="F68">
        <v>7</v>
      </c>
      <c r="G68">
        <v>1</v>
      </c>
      <c r="H68">
        <v>0</v>
      </c>
      <c r="I68">
        <v>0</v>
      </c>
      <c r="J68">
        <v>0</v>
      </c>
      <c r="K68">
        <v>1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 s="32">
        <f t="shared" si="7"/>
        <v>0</v>
      </c>
      <c r="T68" s="32">
        <f t="shared" si="8"/>
        <v>0</v>
      </c>
      <c r="U68" s="32">
        <f t="shared" si="9"/>
        <v>0</v>
      </c>
      <c r="V68" s="33">
        <f>VLOOKUP(C68,Schedule!$B$3:$T$11,INPUT!D68+1,FALSE)</f>
        <v>8</v>
      </c>
    </row>
    <row r="69" spans="1:22" ht="15" x14ac:dyDescent="0.25">
      <c r="A69" s="1">
        <v>4</v>
      </c>
      <c r="B69" t="str">
        <f t="shared" si="5"/>
        <v>Dave Kohring</v>
      </c>
      <c r="C69">
        <f t="shared" si="6"/>
        <v>1</v>
      </c>
      <c r="D69" s="17">
        <v>2</v>
      </c>
      <c r="E69">
        <v>6</v>
      </c>
      <c r="F69">
        <v>5</v>
      </c>
      <c r="G69">
        <v>2</v>
      </c>
      <c r="H69">
        <v>0</v>
      </c>
      <c r="I69">
        <v>0</v>
      </c>
      <c r="J69">
        <v>1</v>
      </c>
      <c r="K69">
        <v>2</v>
      </c>
      <c r="L69">
        <v>0</v>
      </c>
      <c r="M69">
        <v>0</v>
      </c>
      <c r="N69">
        <v>0</v>
      </c>
      <c r="O69">
        <v>0</v>
      </c>
      <c r="P69">
        <v>0</v>
      </c>
      <c r="Q69">
        <v>1</v>
      </c>
      <c r="R69">
        <v>0</v>
      </c>
      <c r="S69" s="32">
        <f t="shared" si="7"/>
        <v>0</v>
      </c>
      <c r="T69" s="32">
        <f t="shared" si="8"/>
        <v>0</v>
      </c>
      <c r="U69" s="32">
        <f t="shared" si="9"/>
        <v>0</v>
      </c>
      <c r="V69" s="33">
        <f>VLOOKUP(C69,Schedule!$B$3:$T$11,INPUT!D69+1,FALSE)</f>
        <v>8</v>
      </c>
    </row>
    <row r="70" spans="1:22" ht="15" x14ac:dyDescent="0.25">
      <c r="A70" s="1">
        <v>5</v>
      </c>
      <c r="B70" t="str">
        <f t="shared" si="5"/>
        <v>Rick Funk</v>
      </c>
      <c r="C70">
        <f t="shared" si="6"/>
        <v>1</v>
      </c>
      <c r="D70" s="17">
        <v>2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 s="32">
        <f t="shared" si="7"/>
        <v>0</v>
      </c>
      <c r="T70" s="32">
        <f t="shared" si="8"/>
        <v>0</v>
      </c>
      <c r="U70" s="32">
        <f t="shared" si="9"/>
        <v>0</v>
      </c>
      <c r="V70" s="33">
        <f>VLOOKUP(C70,Schedule!$B$3:$T$11,INPUT!D70+1,FALSE)</f>
        <v>8</v>
      </c>
    </row>
    <row r="71" spans="1:22" ht="15" x14ac:dyDescent="0.25">
      <c r="A71" s="1">
        <v>6</v>
      </c>
      <c r="B71" t="str">
        <f t="shared" si="5"/>
        <v>Marc Rosen</v>
      </c>
      <c r="C71">
        <f t="shared" si="6"/>
        <v>1</v>
      </c>
      <c r="D71" s="17">
        <v>2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 s="32">
        <f t="shared" si="7"/>
        <v>0</v>
      </c>
      <c r="T71" s="32">
        <f t="shared" si="8"/>
        <v>0</v>
      </c>
      <c r="U71" s="32">
        <f t="shared" si="9"/>
        <v>0</v>
      </c>
      <c r="V71" s="33">
        <f>VLOOKUP(C71,Schedule!$B$3:$T$11,INPUT!D71+1,FALSE)</f>
        <v>8</v>
      </c>
    </row>
    <row r="72" spans="1:22" ht="15" x14ac:dyDescent="0.25">
      <c r="A72" s="1">
        <v>7</v>
      </c>
      <c r="B72" t="str">
        <f t="shared" si="5"/>
        <v>Jeremy Lentz</v>
      </c>
      <c r="C72">
        <f t="shared" si="6"/>
        <v>1</v>
      </c>
      <c r="D72" s="17">
        <v>2</v>
      </c>
      <c r="E72">
        <v>6</v>
      </c>
      <c r="F72">
        <v>6</v>
      </c>
      <c r="G72">
        <v>1</v>
      </c>
      <c r="H72">
        <v>0</v>
      </c>
      <c r="I72">
        <v>0</v>
      </c>
      <c r="J72">
        <v>0</v>
      </c>
      <c r="K72">
        <v>1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 s="32">
        <f t="shared" si="7"/>
        <v>0</v>
      </c>
      <c r="T72" s="32">
        <f t="shared" si="8"/>
        <v>0</v>
      </c>
      <c r="U72" s="32">
        <f t="shared" si="9"/>
        <v>0</v>
      </c>
      <c r="V72" s="33">
        <f>VLOOKUP(C72,Schedule!$B$3:$T$11,INPUT!D72+1,FALSE)</f>
        <v>8</v>
      </c>
    </row>
    <row r="73" spans="1:22" ht="15" x14ac:dyDescent="0.25">
      <c r="A73" s="1">
        <v>8</v>
      </c>
      <c r="B73" t="str">
        <f t="shared" si="5"/>
        <v>Donnie Rulo</v>
      </c>
      <c r="C73">
        <f t="shared" si="6"/>
        <v>2</v>
      </c>
      <c r="D73" s="17">
        <v>2</v>
      </c>
      <c r="E73">
        <v>6</v>
      </c>
      <c r="F73">
        <v>6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 s="32">
        <f t="shared" si="7"/>
        <v>0</v>
      </c>
      <c r="T73" s="32">
        <f t="shared" si="8"/>
        <v>0</v>
      </c>
      <c r="U73" s="32">
        <f t="shared" si="9"/>
        <v>0</v>
      </c>
      <c r="V73" s="33">
        <f>VLOOKUP(C73,Schedule!$B$3:$T$11,INPUT!D73+1,FALSE)</f>
        <v>7</v>
      </c>
    </row>
    <row r="74" spans="1:22" ht="15" x14ac:dyDescent="0.25">
      <c r="A74" s="1">
        <v>9</v>
      </c>
      <c r="B74" t="str">
        <f t="shared" si="5"/>
        <v>Ernie Luna</v>
      </c>
      <c r="C74">
        <f t="shared" si="6"/>
        <v>2</v>
      </c>
      <c r="D74" s="17">
        <v>2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 s="32">
        <f t="shared" si="7"/>
        <v>0</v>
      </c>
      <c r="T74" s="32">
        <f t="shared" si="8"/>
        <v>0</v>
      </c>
      <c r="U74" s="32">
        <f t="shared" si="9"/>
        <v>0</v>
      </c>
      <c r="V74" s="33">
        <f>VLOOKUP(C74,Schedule!$B$3:$T$11,INPUT!D74+1,FALSE)</f>
        <v>7</v>
      </c>
    </row>
    <row r="75" spans="1:22" ht="15" x14ac:dyDescent="0.25">
      <c r="A75" s="1">
        <v>10</v>
      </c>
      <c r="B75" t="str">
        <f t="shared" si="5"/>
        <v>Lee Renfrow</v>
      </c>
      <c r="C75">
        <f t="shared" si="6"/>
        <v>2</v>
      </c>
      <c r="D75" s="17">
        <v>2</v>
      </c>
      <c r="E75">
        <v>6</v>
      </c>
      <c r="F75">
        <v>4</v>
      </c>
      <c r="G75">
        <v>1</v>
      </c>
      <c r="H75">
        <v>0</v>
      </c>
      <c r="I75">
        <v>0</v>
      </c>
      <c r="J75">
        <v>2</v>
      </c>
      <c r="K75">
        <v>1</v>
      </c>
      <c r="L75">
        <v>0</v>
      </c>
      <c r="M75">
        <v>0</v>
      </c>
      <c r="N75">
        <v>0</v>
      </c>
      <c r="O75">
        <v>0</v>
      </c>
      <c r="P75">
        <v>1</v>
      </c>
      <c r="Q75">
        <v>0</v>
      </c>
      <c r="R75">
        <v>0</v>
      </c>
      <c r="S75" s="32">
        <f t="shared" si="7"/>
        <v>0</v>
      </c>
      <c r="T75" s="32">
        <f t="shared" si="8"/>
        <v>0</v>
      </c>
      <c r="U75" s="32">
        <f t="shared" si="9"/>
        <v>0</v>
      </c>
      <c r="V75" s="33">
        <f>VLOOKUP(C75,Schedule!$B$3:$T$11,INPUT!D75+1,FALSE)</f>
        <v>7</v>
      </c>
    </row>
    <row r="76" spans="1:22" ht="15" x14ac:dyDescent="0.25">
      <c r="A76" s="1">
        <v>11</v>
      </c>
      <c r="B76" t="str">
        <f t="shared" si="5"/>
        <v>Ruben Plancart</v>
      </c>
      <c r="C76">
        <f t="shared" si="6"/>
        <v>2</v>
      </c>
      <c r="D76" s="17">
        <v>2</v>
      </c>
      <c r="E76">
        <v>6</v>
      </c>
      <c r="F76">
        <v>6</v>
      </c>
      <c r="G76">
        <v>3</v>
      </c>
      <c r="H76">
        <v>0</v>
      </c>
      <c r="I76">
        <v>0</v>
      </c>
      <c r="J76">
        <v>0</v>
      </c>
      <c r="K76">
        <v>3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 s="32">
        <f t="shared" si="7"/>
        <v>0</v>
      </c>
      <c r="T76" s="32">
        <f t="shared" si="8"/>
        <v>0</v>
      </c>
      <c r="U76" s="32">
        <f t="shared" si="9"/>
        <v>0</v>
      </c>
      <c r="V76" s="33">
        <f>VLOOKUP(C76,Schedule!$B$3:$T$11,INPUT!D76+1,FALSE)</f>
        <v>7</v>
      </c>
    </row>
    <row r="77" spans="1:22" ht="15" x14ac:dyDescent="0.25">
      <c r="A77" s="1">
        <v>12</v>
      </c>
      <c r="B77" t="str">
        <f t="shared" si="5"/>
        <v>Gerald Brown</v>
      </c>
      <c r="C77">
        <f t="shared" si="6"/>
        <v>2</v>
      </c>
      <c r="D77" s="17">
        <v>2</v>
      </c>
      <c r="E77">
        <v>6</v>
      </c>
      <c r="F77">
        <v>6</v>
      </c>
      <c r="G77">
        <v>4</v>
      </c>
      <c r="H77">
        <v>1</v>
      </c>
      <c r="I77">
        <v>0</v>
      </c>
      <c r="J77">
        <v>0</v>
      </c>
      <c r="K77">
        <v>4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 s="32">
        <f t="shared" si="7"/>
        <v>0</v>
      </c>
      <c r="T77" s="32">
        <f t="shared" si="8"/>
        <v>0</v>
      </c>
      <c r="U77" s="32">
        <f t="shared" si="9"/>
        <v>0</v>
      </c>
      <c r="V77" s="33">
        <f>VLOOKUP(C77,Schedule!$B$3:$T$11,INPUT!D77+1,FALSE)</f>
        <v>7</v>
      </c>
    </row>
    <row r="78" spans="1:22" ht="15" x14ac:dyDescent="0.25">
      <c r="A78" s="1">
        <v>13</v>
      </c>
      <c r="B78" t="str">
        <f t="shared" si="5"/>
        <v>Mike Jung</v>
      </c>
      <c r="C78">
        <f t="shared" si="6"/>
        <v>2</v>
      </c>
      <c r="D78" s="17">
        <v>2</v>
      </c>
      <c r="E78">
        <v>5</v>
      </c>
      <c r="F78">
        <v>5</v>
      </c>
      <c r="G78">
        <v>2</v>
      </c>
      <c r="H78">
        <v>0</v>
      </c>
      <c r="I78">
        <v>0</v>
      </c>
      <c r="J78">
        <v>0</v>
      </c>
      <c r="K78">
        <v>2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 s="32">
        <f t="shared" si="7"/>
        <v>0</v>
      </c>
      <c r="T78" s="32">
        <f t="shared" si="8"/>
        <v>0</v>
      </c>
      <c r="U78" s="32">
        <f t="shared" si="9"/>
        <v>0</v>
      </c>
      <c r="V78" s="33">
        <f>VLOOKUP(C78,Schedule!$B$3:$T$11,INPUT!D78+1,FALSE)</f>
        <v>7</v>
      </c>
    </row>
    <row r="79" spans="1:22" ht="15" x14ac:dyDescent="0.25">
      <c r="A79" s="1">
        <v>14</v>
      </c>
      <c r="B79" t="str">
        <f t="shared" si="5"/>
        <v>Paul Thomas</v>
      </c>
      <c r="C79">
        <f t="shared" si="6"/>
        <v>2</v>
      </c>
      <c r="D79" s="17">
        <v>2</v>
      </c>
      <c r="E79">
        <v>5</v>
      </c>
      <c r="F79">
        <v>4</v>
      </c>
      <c r="G79">
        <v>0</v>
      </c>
      <c r="H79">
        <v>0</v>
      </c>
      <c r="I79">
        <v>1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 s="32">
        <f t="shared" si="7"/>
        <v>0</v>
      </c>
      <c r="T79" s="32">
        <f t="shared" si="8"/>
        <v>0</v>
      </c>
      <c r="U79" s="32">
        <f t="shared" si="9"/>
        <v>0</v>
      </c>
      <c r="V79" s="33">
        <f>VLOOKUP(C79,Schedule!$B$3:$T$11,INPUT!D79+1,FALSE)</f>
        <v>7</v>
      </c>
    </row>
    <row r="80" spans="1:22" ht="15" x14ac:dyDescent="0.25">
      <c r="A80" s="1">
        <v>15</v>
      </c>
      <c r="B80" t="str">
        <f t="shared" si="5"/>
        <v>Sean Peters</v>
      </c>
      <c r="C80">
        <f t="shared" si="6"/>
        <v>3</v>
      </c>
      <c r="D80" s="17">
        <v>2</v>
      </c>
      <c r="E80">
        <v>5</v>
      </c>
      <c r="F80">
        <v>5</v>
      </c>
      <c r="G80">
        <v>2</v>
      </c>
      <c r="H80">
        <v>1</v>
      </c>
      <c r="I80">
        <v>0</v>
      </c>
      <c r="J80">
        <v>0</v>
      </c>
      <c r="K80">
        <v>2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 s="32">
        <f t="shared" si="7"/>
        <v>0</v>
      </c>
      <c r="T80" s="32">
        <f t="shared" si="8"/>
        <v>0</v>
      </c>
      <c r="U80" s="32">
        <f t="shared" si="9"/>
        <v>0</v>
      </c>
      <c r="V80" s="33">
        <f>VLOOKUP(C80,Schedule!$B$3:$T$11,INPUT!D80+1,FALSE)</f>
        <v>9</v>
      </c>
    </row>
    <row r="81" spans="1:22" ht="15" x14ac:dyDescent="0.25">
      <c r="A81" s="1">
        <v>16</v>
      </c>
      <c r="B81" t="str">
        <f t="shared" si="5"/>
        <v>Brendan Murphy</v>
      </c>
      <c r="C81">
        <f t="shared" si="6"/>
        <v>3</v>
      </c>
      <c r="D81" s="17">
        <v>2</v>
      </c>
      <c r="E81">
        <v>5</v>
      </c>
      <c r="F81">
        <v>4</v>
      </c>
      <c r="G81">
        <v>3</v>
      </c>
      <c r="H81">
        <v>1</v>
      </c>
      <c r="I81">
        <v>1</v>
      </c>
      <c r="J81">
        <v>0</v>
      </c>
      <c r="K81">
        <v>3</v>
      </c>
      <c r="L81">
        <v>0</v>
      </c>
      <c r="M81">
        <v>0</v>
      </c>
      <c r="N81">
        <v>0</v>
      </c>
      <c r="O81">
        <v>1</v>
      </c>
      <c r="P81">
        <v>0</v>
      </c>
      <c r="Q81">
        <v>0</v>
      </c>
      <c r="R81">
        <v>0</v>
      </c>
      <c r="S81" s="32">
        <f t="shared" si="7"/>
        <v>0</v>
      </c>
      <c r="T81" s="32">
        <f t="shared" si="8"/>
        <v>0</v>
      </c>
      <c r="U81" s="32">
        <f t="shared" si="9"/>
        <v>0</v>
      </c>
      <c r="V81" s="33">
        <f>VLOOKUP(C81,Schedule!$B$3:$T$11,INPUT!D81+1,FALSE)</f>
        <v>9</v>
      </c>
    </row>
    <row r="82" spans="1:22" ht="15" x14ac:dyDescent="0.25">
      <c r="A82" s="1">
        <v>17</v>
      </c>
      <c r="B82" t="str">
        <f t="shared" si="5"/>
        <v>Jim Gangloff</v>
      </c>
      <c r="C82">
        <f t="shared" si="6"/>
        <v>3</v>
      </c>
      <c r="D82" s="17">
        <v>2</v>
      </c>
      <c r="E82">
        <v>6</v>
      </c>
      <c r="F82">
        <v>5</v>
      </c>
      <c r="G82">
        <v>1</v>
      </c>
      <c r="H82">
        <v>0</v>
      </c>
      <c r="I82">
        <v>1</v>
      </c>
      <c r="J82">
        <v>0</v>
      </c>
      <c r="K82">
        <v>1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 s="32">
        <f t="shared" si="7"/>
        <v>0</v>
      </c>
      <c r="T82" s="32">
        <f t="shared" si="8"/>
        <v>0</v>
      </c>
      <c r="U82" s="32">
        <f t="shared" si="9"/>
        <v>0</v>
      </c>
      <c r="V82" s="33">
        <f>VLOOKUP(C82,Schedule!$B$3:$T$11,INPUT!D82+1,FALSE)</f>
        <v>9</v>
      </c>
    </row>
    <row r="83" spans="1:22" ht="15" x14ac:dyDescent="0.25">
      <c r="A83" s="1">
        <v>18</v>
      </c>
      <c r="B83" t="str">
        <f t="shared" si="5"/>
        <v>Mitch Gangloff</v>
      </c>
      <c r="C83">
        <f t="shared" si="6"/>
        <v>3</v>
      </c>
      <c r="D83" s="17">
        <v>2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 s="32">
        <f t="shared" si="7"/>
        <v>0</v>
      </c>
      <c r="T83" s="32">
        <f t="shared" si="8"/>
        <v>0</v>
      </c>
      <c r="U83" s="32">
        <f t="shared" si="9"/>
        <v>0</v>
      </c>
      <c r="V83" s="33">
        <f>VLOOKUP(C83,Schedule!$B$3:$T$11,INPUT!D83+1,FALSE)</f>
        <v>9</v>
      </c>
    </row>
    <row r="84" spans="1:22" ht="15" x14ac:dyDescent="0.25">
      <c r="A84" s="1">
        <v>19</v>
      </c>
      <c r="B84" t="str">
        <f t="shared" si="5"/>
        <v>Brett Weber</v>
      </c>
      <c r="C84">
        <f t="shared" si="6"/>
        <v>3</v>
      </c>
      <c r="D84" s="17">
        <v>2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 s="32">
        <f t="shared" si="7"/>
        <v>0</v>
      </c>
      <c r="T84" s="32">
        <f t="shared" si="8"/>
        <v>0</v>
      </c>
      <c r="U84" s="32">
        <f t="shared" si="9"/>
        <v>0</v>
      </c>
      <c r="V84" s="33">
        <f>VLOOKUP(C84,Schedule!$B$3:$T$11,INPUT!D84+1,FALSE)</f>
        <v>9</v>
      </c>
    </row>
    <row r="85" spans="1:22" ht="15" x14ac:dyDescent="0.25">
      <c r="A85" s="1">
        <v>20</v>
      </c>
      <c r="B85" t="str">
        <f t="shared" si="5"/>
        <v>Matt Eike</v>
      </c>
      <c r="C85">
        <f t="shared" si="6"/>
        <v>3</v>
      </c>
      <c r="D85" s="17">
        <v>2</v>
      </c>
      <c r="E85">
        <v>5</v>
      </c>
      <c r="F85">
        <v>4</v>
      </c>
      <c r="G85">
        <v>1</v>
      </c>
      <c r="H85">
        <v>0</v>
      </c>
      <c r="I85">
        <v>1</v>
      </c>
      <c r="J85">
        <v>0</v>
      </c>
      <c r="K85">
        <v>1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 s="32">
        <f t="shared" si="7"/>
        <v>0</v>
      </c>
      <c r="T85" s="32">
        <f t="shared" si="8"/>
        <v>0</v>
      </c>
      <c r="U85" s="32">
        <f t="shared" si="9"/>
        <v>0</v>
      </c>
      <c r="V85" s="33">
        <f>VLOOKUP(C85,Schedule!$B$3:$T$11,INPUT!D85+1,FALSE)</f>
        <v>9</v>
      </c>
    </row>
    <row r="86" spans="1:22" ht="15" x14ac:dyDescent="0.25">
      <c r="A86" s="1">
        <v>21</v>
      </c>
      <c r="B86" t="str">
        <f t="shared" si="5"/>
        <v>Gabe Brown</v>
      </c>
      <c r="C86">
        <f t="shared" si="6"/>
        <v>3</v>
      </c>
      <c r="D86" s="17">
        <v>2</v>
      </c>
      <c r="E86">
        <v>5</v>
      </c>
      <c r="F86">
        <v>5</v>
      </c>
      <c r="G86">
        <v>1</v>
      </c>
      <c r="H86">
        <v>0</v>
      </c>
      <c r="I86">
        <v>0</v>
      </c>
      <c r="J86">
        <v>0</v>
      </c>
      <c r="K86">
        <v>1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 s="32">
        <f t="shared" si="7"/>
        <v>0</v>
      </c>
      <c r="T86" s="32">
        <f t="shared" si="8"/>
        <v>0</v>
      </c>
      <c r="U86" s="32">
        <f t="shared" si="9"/>
        <v>0</v>
      </c>
      <c r="V86" s="33">
        <f>VLOOKUP(C86,Schedule!$B$3:$T$11,INPUT!D86+1,FALSE)</f>
        <v>9</v>
      </c>
    </row>
    <row r="87" spans="1:22" ht="15" x14ac:dyDescent="0.25">
      <c r="A87" s="1">
        <v>22</v>
      </c>
      <c r="B87" t="str">
        <f t="shared" si="5"/>
        <v>Jim Schlereth</v>
      </c>
      <c r="C87">
        <f t="shared" si="6"/>
        <v>3</v>
      </c>
      <c r="D87" s="17">
        <v>2</v>
      </c>
      <c r="E87">
        <v>5</v>
      </c>
      <c r="F87">
        <v>4</v>
      </c>
      <c r="G87">
        <v>1</v>
      </c>
      <c r="H87">
        <v>0</v>
      </c>
      <c r="I87">
        <v>0</v>
      </c>
      <c r="J87">
        <v>1</v>
      </c>
      <c r="K87">
        <v>1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 s="32">
        <f t="shared" si="7"/>
        <v>0</v>
      </c>
      <c r="T87" s="32">
        <f t="shared" si="8"/>
        <v>0</v>
      </c>
      <c r="U87" s="32">
        <f t="shared" si="9"/>
        <v>0</v>
      </c>
      <c r="V87" s="33">
        <f>VLOOKUP(C87,Schedule!$B$3:$T$11,INPUT!D87+1,FALSE)</f>
        <v>9</v>
      </c>
    </row>
    <row r="88" spans="1:22" ht="15" x14ac:dyDescent="0.25">
      <c r="A88" s="1">
        <v>23</v>
      </c>
      <c r="B88" t="str">
        <f t="shared" si="5"/>
        <v>Tyler Aholt</v>
      </c>
      <c r="C88">
        <f t="shared" si="6"/>
        <v>4</v>
      </c>
      <c r="D88" s="17">
        <v>2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 s="32">
        <f t="shared" si="7"/>
        <v>0</v>
      </c>
      <c r="T88" s="32">
        <f t="shared" si="8"/>
        <v>0</v>
      </c>
      <c r="U88" s="32">
        <f t="shared" si="9"/>
        <v>0</v>
      </c>
      <c r="V88" s="33">
        <f>VLOOKUP(C88,Schedule!$B$3:$T$11,INPUT!D88+1,FALSE)</f>
        <v>0</v>
      </c>
    </row>
    <row r="89" spans="1:22" ht="15" x14ac:dyDescent="0.25">
      <c r="A89" s="1">
        <v>24</v>
      </c>
      <c r="B89" t="str">
        <f t="shared" si="5"/>
        <v>Eric Enright</v>
      </c>
      <c r="C89">
        <f t="shared" si="6"/>
        <v>4</v>
      </c>
      <c r="D89" s="17">
        <v>2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 s="32">
        <f t="shared" si="7"/>
        <v>0</v>
      </c>
      <c r="T89" s="32">
        <f t="shared" si="8"/>
        <v>0</v>
      </c>
      <c r="U89" s="32">
        <f t="shared" si="9"/>
        <v>0</v>
      </c>
      <c r="V89" s="33">
        <f>VLOOKUP(C89,Schedule!$B$3:$T$11,INPUT!D89+1,FALSE)</f>
        <v>0</v>
      </c>
    </row>
    <row r="90" spans="1:22" ht="15" x14ac:dyDescent="0.25">
      <c r="A90" s="1">
        <v>25</v>
      </c>
      <c r="B90" t="str">
        <f t="shared" si="5"/>
        <v>Tony Glass</v>
      </c>
      <c r="C90">
        <f t="shared" si="6"/>
        <v>4</v>
      </c>
      <c r="D90" s="17">
        <v>2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 s="32">
        <f t="shared" si="7"/>
        <v>0</v>
      </c>
      <c r="T90" s="32">
        <f t="shared" si="8"/>
        <v>0</v>
      </c>
      <c r="U90" s="32">
        <f t="shared" si="9"/>
        <v>0</v>
      </c>
      <c r="V90" s="33">
        <f>VLOOKUP(C90,Schedule!$B$3:$T$11,INPUT!D90+1,FALSE)</f>
        <v>0</v>
      </c>
    </row>
    <row r="91" spans="1:22" ht="15" x14ac:dyDescent="0.25">
      <c r="A91" s="1">
        <v>26</v>
      </c>
      <c r="B91" t="str">
        <f t="shared" si="5"/>
        <v>Joe Wiese</v>
      </c>
      <c r="C91">
        <f t="shared" si="6"/>
        <v>4</v>
      </c>
      <c r="D91" s="17">
        <v>2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 s="32">
        <f t="shared" si="7"/>
        <v>0</v>
      </c>
      <c r="T91" s="32">
        <f t="shared" si="8"/>
        <v>0</v>
      </c>
      <c r="U91" s="32">
        <f t="shared" si="9"/>
        <v>0</v>
      </c>
      <c r="V91" s="33">
        <f>VLOOKUP(C91,Schedule!$B$3:$T$11,INPUT!D91+1,FALSE)</f>
        <v>0</v>
      </c>
    </row>
    <row r="92" spans="1:22" ht="15" x14ac:dyDescent="0.25">
      <c r="A92" s="1">
        <v>27</v>
      </c>
      <c r="B92" t="str">
        <f t="shared" si="5"/>
        <v>Phil Gangloff</v>
      </c>
      <c r="C92">
        <f t="shared" si="6"/>
        <v>4</v>
      </c>
      <c r="D92" s="17">
        <v>2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 s="32">
        <f t="shared" si="7"/>
        <v>0</v>
      </c>
      <c r="T92" s="32">
        <f t="shared" si="8"/>
        <v>0</v>
      </c>
      <c r="U92" s="32">
        <f t="shared" si="9"/>
        <v>0</v>
      </c>
      <c r="V92" s="33">
        <f>VLOOKUP(C92,Schedule!$B$3:$T$11,INPUT!D92+1,FALSE)</f>
        <v>0</v>
      </c>
    </row>
    <row r="93" spans="1:22" ht="15" x14ac:dyDescent="0.25">
      <c r="A93" s="1">
        <v>28</v>
      </c>
      <c r="B93" t="str">
        <f t="shared" si="5"/>
        <v>Mike Angelica</v>
      </c>
      <c r="C93">
        <f t="shared" si="6"/>
        <v>4</v>
      </c>
      <c r="D93" s="17">
        <v>2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 s="32">
        <f t="shared" si="7"/>
        <v>0</v>
      </c>
      <c r="T93" s="32">
        <f t="shared" si="8"/>
        <v>0</v>
      </c>
      <c r="U93" s="32">
        <f t="shared" si="9"/>
        <v>0</v>
      </c>
      <c r="V93" s="33">
        <f>VLOOKUP(C93,Schedule!$B$3:$T$11,INPUT!D93+1,FALSE)</f>
        <v>0</v>
      </c>
    </row>
    <row r="94" spans="1:22" ht="15" x14ac:dyDescent="0.25">
      <c r="A94" s="1">
        <v>29</v>
      </c>
      <c r="B94" t="str">
        <f t="shared" si="5"/>
        <v>Mike Weber</v>
      </c>
      <c r="C94">
        <f t="shared" si="6"/>
        <v>4</v>
      </c>
      <c r="D94" s="17">
        <v>2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 s="32">
        <f t="shared" si="7"/>
        <v>0</v>
      </c>
      <c r="T94" s="32">
        <f t="shared" si="8"/>
        <v>0</v>
      </c>
      <c r="U94" s="32">
        <f t="shared" si="9"/>
        <v>0</v>
      </c>
      <c r="V94" s="33">
        <f>VLOOKUP(C94,Schedule!$B$3:$T$11,INPUT!D94+1,FALSE)</f>
        <v>0</v>
      </c>
    </row>
    <row r="95" spans="1:22" ht="15" x14ac:dyDescent="0.25">
      <c r="A95" s="1">
        <v>30</v>
      </c>
      <c r="B95" t="str">
        <f t="shared" si="5"/>
        <v>Jack Fleming</v>
      </c>
      <c r="C95">
        <f t="shared" si="6"/>
        <v>5</v>
      </c>
      <c r="D95" s="17">
        <v>2</v>
      </c>
      <c r="E95">
        <v>7</v>
      </c>
      <c r="F95">
        <v>7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 s="32">
        <f t="shared" si="7"/>
        <v>0</v>
      </c>
      <c r="T95" s="32">
        <f t="shared" si="8"/>
        <v>0</v>
      </c>
      <c r="U95" s="32">
        <f t="shared" si="9"/>
        <v>0</v>
      </c>
      <c r="V95" s="33">
        <f>VLOOKUP(C95,Schedule!$B$3:$T$11,INPUT!D95+1,FALSE)</f>
        <v>6</v>
      </c>
    </row>
    <row r="96" spans="1:22" ht="15" x14ac:dyDescent="0.25">
      <c r="A96" s="1">
        <v>31</v>
      </c>
      <c r="B96" t="str">
        <f t="shared" si="5"/>
        <v>Tom McMahon</v>
      </c>
      <c r="C96">
        <f t="shared" si="6"/>
        <v>5</v>
      </c>
      <c r="D96" s="17">
        <v>2</v>
      </c>
      <c r="E96">
        <v>7</v>
      </c>
      <c r="F96">
        <v>7</v>
      </c>
      <c r="G96">
        <v>3</v>
      </c>
      <c r="H96">
        <v>0</v>
      </c>
      <c r="I96">
        <v>0</v>
      </c>
      <c r="J96">
        <v>0</v>
      </c>
      <c r="K96">
        <v>2</v>
      </c>
      <c r="L96">
        <v>1</v>
      </c>
      <c r="M96">
        <v>0</v>
      </c>
      <c r="N96">
        <v>0</v>
      </c>
      <c r="O96">
        <v>0</v>
      </c>
      <c r="P96">
        <v>0</v>
      </c>
      <c r="Q96">
        <v>1</v>
      </c>
      <c r="R96">
        <v>0</v>
      </c>
      <c r="S96" s="32">
        <f t="shared" si="7"/>
        <v>0</v>
      </c>
      <c r="T96" s="32">
        <f t="shared" si="8"/>
        <v>0</v>
      </c>
      <c r="U96" s="32">
        <f t="shared" si="9"/>
        <v>0</v>
      </c>
      <c r="V96" s="33">
        <f>VLOOKUP(C96,Schedule!$B$3:$T$11,INPUT!D96+1,FALSE)</f>
        <v>6</v>
      </c>
    </row>
    <row r="97" spans="1:22" ht="15" x14ac:dyDescent="0.25">
      <c r="A97" s="1">
        <v>32</v>
      </c>
      <c r="B97" t="str">
        <f t="shared" si="5"/>
        <v>Elliot Fish</v>
      </c>
      <c r="C97">
        <f t="shared" si="6"/>
        <v>5</v>
      </c>
      <c r="D97" s="17">
        <v>2</v>
      </c>
      <c r="E97">
        <v>7</v>
      </c>
      <c r="F97">
        <v>6</v>
      </c>
      <c r="G97">
        <v>3</v>
      </c>
      <c r="H97">
        <v>1</v>
      </c>
      <c r="I97">
        <v>1</v>
      </c>
      <c r="J97">
        <v>0</v>
      </c>
      <c r="K97">
        <v>2</v>
      </c>
      <c r="L97">
        <v>1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 s="32">
        <f t="shared" si="7"/>
        <v>0</v>
      </c>
      <c r="T97" s="32">
        <f t="shared" si="8"/>
        <v>0</v>
      </c>
      <c r="U97" s="32">
        <f t="shared" si="9"/>
        <v>0</v>
      </c>
      <c r="V97" s="33">
        <f>VLOOKUP(C97,Schedule!$B$3:$T$11,INPUT!D97+1,FALSE)</f>
        <v>6</v>
      </c>
    </row>
    <row r="98" spans="1:22" ht="15" x14ac:dyDescent="0.25">
      <c r="A98" s="1">
        <v>33</v>
      </c>
      <c r="B98" t="str">
        <f t="shared" si="5"/>
        <v>Gus Giegling</v>
      </c>
      <c r="C98">
        <f t="shared" si="6"/>
        <v>5</v>
      </c>
      <c r="D98" s="17">
        <v>2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 s="32">
        <f t="shared" si="7"/>
        <v>0</v>
      </c>
      <c r="T98" s="32">
        <f t="shared" si="8"/>
        <v>0</v>
      </c>
      <c r="U98" s="32">
        <f t="shared" si="9"/>
        <v>0</v>
      </c>
      <c r="V98" s="33">
        <f>VLOOKUP(C98,Schedule!$B$3:$T$11,INPUT!D98+1,FALSE)</f>
        <v>6</v>
      </c>
    </row>
    <row r="99" spans="1:22" ht="15" x14ac:dyDescent="0.25">
      <c r="A99" s="1">
        <v>34</v>
      </c>
      <c r="B99" t="str">
        <f t="shared" si="5"/>
        <v>Tommy Faulstich</v>
      </c>
      <c r="C99">
        <f t="shared" si="6"/>
        <v>5</v>
      </c>
      <c r="D99" s="17">
        <v>2</v>
      </c>
      <c r="E99">
        <v>6</v>
      </c>
      <c r="F99">
        <v>6</v>
      </c>
      <c r="G99">
        <v>3</v>
      </c>
      <c r="H99">
        <v>0</v>
      </c>
      <c r="I99">
        <v>0</v>
      </c>
      <c r="J99">
        <v>0</v>
      </c>
      <c r="K99">
        <v>3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 s="32">
        <f t="shared" si="7"/>
        <v>0</v>
      </c>
      <c r="T99" s="32">
        <f t="shared" si="8"/>
        <v>0</v>
      </c>
      <c r="U99" s="32">
        <f t="shared" si="9"/>
        <v>0</v>
      </c>
      <c r="V99" s="33">
        <f>VLOOKUP(C99,Schedule!$B$3:$T$11,INPUT!D99+1,FALSE)</f>
        <v>6</v>
      </c>
    </row>
    <row r="100" spans="1:22" ht="15" x14ac:dyDescent="0.25">
      <c r="A100" s="1">
        <v>35</v>
      </c>
      <c r="B100" t="str">
        <f t="shared" si="5"/>
        <v>Andrew Evola</v>
      </c>
      <c r="C100">
        <f t="shared" si="6"/>
        <v>5</v>
      </c>
      <c r="D100" s="17">
        <v>2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 s="32">
        <f t="shared" si="7"/>
        <v>0</v>
      </c>
      <c r="T100" s="32">
        <f t="shared" si="8"/>
        <v>0</v>
      </c>
      <c r="U100" s="32">
        <f t="shared" si="9"/>
        <v>0</v>
      </c>
      <c r="V100" s="33">
        <f>VLOOKUP(C100,Schedule!$B$3:$T$11,INPUT!D100+1,FALSE)</f>
        <v>6</v>
      </c>
    </row>
    <row r="101" spans="1:22" ht="15" x14ac:dyDescent="0.25">
      <c r="A101" s="1">
        <v>36</v>
      </c>
      <c r="B101" t="str">
        <f t="shared" si="5"/>
        <v>Mark Connoley</v>
      </c>
      <c r="C101">
        <f t="shared" si="6"/>
        <v>5</v>
      </c>
      <c r="D101" s="17">
        <v>2</v>
      </c>
      <c r="E101">
        <v>6</v>
      </c>
      <c r="F101">
        <v>5</v>
      </c>
      <c r="G101">
        <v>1</v>
      </c>
      <c r="H101">
        <v>1</v>
      </c>
      <c r="I101">
        <v>1</v>
      </c>
      <c r="J101">
        <v>0</v>
      </c>
      <c r="K101">
        <v>1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 s="32">
        <f t="shared" si="7"/>
        <v>0</v>
      </c>
      <c r="T101" s="32">
        <f t="shared" si="8"/>
        <v>0</v>
      </c>
      <c r="U101" s="32">
        <f t="shared" si="9"/>
        <v>0</v>
      </c>
      <c r="V101" s="33">
        <f>VLOOKUP(C101,Schedule!$B$3:$T$11,INPUT!D101+1,FALSE)</f>
        <v>6</v>
      </c>
    </row>
    <row r="102" spans="1:22" ht="15" x14ac:dyDescent="0.25">
      <c r="A102" s="1">
        <v>37</v>
      </c>
      <c r="B102" t="str">
        <f t="shared" si="5"/>
        <v>Tom Ciolek</v>
      </c>
      <c r="C102">
        <f t="shared" si="6"/>
        <v>6</v>
      </c>
      <c r="D102" s="17">
        <v>2</v>
      </c>
      <c r="E102">
        <v>6</v>
      </c>
      <c r="F102">
        <v>4</v>
      </c>
      <c r="G102">
        <v>1</v>
      </c>
      <c r="H102">
        <v>0</v>
      </c>
      <c r="I102">
        <v>2</v>
      </c>
      <c r="J102">
        <v>0</v>
      </c>
      <c r="K102">
        <v>1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 s="32">
        <f t="shared" si="7"/>
        <v>0</v>
      </c>
      <c r="T102" s="32">
        <f t="shared" si="8"/>
        <v>0</v>
      </c>
      <c r="U102" s="32">
        <f t="shared" si="9"/>
        <v>0</v>
      </c>
      <c r="V102" s="33">
        <f>VLOOKUP(C102,Schedule!$B$3:$T$11,INPUT!D102+1,FALSE)</f>
        <v>5</v>
      </c>
    </row>
    <row r="103" spans="1:22" ht="15" x14ac:dyDescent="0.25">
      <c r="A103" s="1">
        <v>38</v>
      </c>
      <c r="B103" t="str">
        <f t="shared" si="5"/>
        <v>Joe Mathes</v>
      </c>
      <c r="C103">
        <f t="shared" si="6"/>
        <v>6</v>
      </c>
      <c r="D103" s="17">
        <v>2</v>
      </c>
      <c r="E103">
        <v>6</v>
      </c>
      <c r="F103">
        <v>5</v>
      </c>
      <c r="G103">
        <v>1</v>
      </c>
      <c r="H103">
        <v>0</v>
      </c>
      <c r="I103">
        <v>0</v>
      </c>
      <c r="J103">
        <v>1</v>
      </c>
      <c r="K103">
        <v>1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 s="32">
        <f t="shared" si="7"/>
        <v>0</v>
      </c>
      <c r="T103" s="32">
        <f t="shared" si="8"/>
        <v>0</v>
      </c>
      <c r="U103" s="32">
        <f t="shared" si="9"/>
        <v>0</v>
      </c>
      <c r="V103" s="33">
        <f>VLOOKUP(C103,Schedule!$B$3:$T$11,INPUT!D103+1,FALSE)</f>
        <v>5</v>
      </c>
    </row>
    <row r="104" spans="1:22" ht="15" x14ac:dyDescent="0.25">
      <c r="A104" s="1">
        <v>39</v>
      </c>
      <c r="B104" t="str">
        <f t="shared" si="5"/>
        <v>Dan Suchman</v>
      </c>
      <c r="C104">
        <f t="shared" si="6"/>
        <v>6</v>
      </c>
      <c r="D104" s="17">
        <v>2</v>
      </c>
      <c r="E104">
        <v>6</v>
      </c>
      <c r="F104">
        <v>6</v>
      </c>
      <c r="G104">
        <v>3</v>
      </c>
      <c r="H104">
        <v>0</v>
      </c>
      <c r="I104">
        <v>0</v>
      </c>
      <c r="J104">
        <v>0</v>
      </c>
      <c r="K104">
        <v>3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1</v>
      </c>
      <c r="R104">
        <v>0</v>
      </c>
      <c r="S104" s="32">
        <f t="shared" si="7"/>
        <v>0</v>
      </c>
      <c r="T104" s="32">
        <f t="shared" si="8"/>
        <v>0</v>
      </c>
      <c r="U104" s="32">
        <f t="shared" si="9"/>
        <v>0</v>
      </c>
      <c r="V104" s="33">
        <f>VLOOKUP(C104,Schedule!$B$3:$T$11,INPUT!D104+1,FALSE)</f>
        <v>5</v>
      </c>
    </row>
    <row r="105" spans="1:22" ht="15" x14ac:dyDescent="0.25">
      <c r="A105" s="1">
        <v>40</v>
      </c>
      <c r="B105" t="str">
        <f t="shared" si="5"/>
        <v>Tom Meadows</v>
      </c>
      <c r="C105">
        <f t="shared" si="6"/>
        <v>6</v>
      </c>
      <c r="D105" s="17">
        <v>2</v>
      </c>
      <c r="E105">
        <v>6</v>
      </c>
      <c r="F105">
        <v>5</v>
      </c>
      <c r="G105">
        <v>1</v>
      </c>
      <c r="H105">
        <v>0</v>
      </c>
      <c r="I105">
        <v>0</v>
      </c>
      <c r="J105">
        <v>1</v>
      </c>
      <c r="K105">
        <v>1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 s="32">
        <f t="shared" si="7"/>
        <v>0</v>
      </c>
      <c r="T105" s="32">
        <f t="shared" si="8"/>
        <v>0</v>
      </c>
      <c r="U105" s="32">
        <f t="shared" si="9"/>
        <v>0</v>
      </c>
      <c r="V105" s="33">
        <f>VLOOKUP(C105,Schedule!$B$3:$T$11,INPUT!D105+1,FALSE)</f>
        <v>5</v>
      </c>
    </row>
    <row r="106" spans="1:22" ht="15" x14ac:dyDescent="0.25">
      <c r="A106" s="1">
        <v>41</v>
      </c>
      <c r="B106" t="str">
        <f t="shared" si="5"/>
        <v>Todd Pierson</v>
      </c>
      <c r="C106">
        <f t="shared" si="6"/>
        <v>6</v>
      </c>
      <c r="D106" s="17">
        <v>2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 s="32">
        <f t="shared" si="7"/>
        <v>0</v>
      </c>
      <c r="T106" s="32">
        <f t="shared" si="8"/>
        <v>0</v>
      </c>
      <c r="U106" s="32">
        <f t="shared" si="9"/>
        <v>0</v>
      </c>
      <c r="V106" s="33">
        <f>VLOOKUP(C106,Schedule!$B$3:$T$11,INPUT!D106+1,FALSE)</f>
        <v>5</v>
      </c>
    </row>
    <row r="107" spans="1:22" ht="15" x14ac:dyDescent="0.25">
      <c r="A107" s="1">
        <v>42</v>
      </c>
      <c r="B107" t="str">
        <f t="shared" si="5"/>
        <v>Tim O'Connell</v>
      </c>
      <c r="C107">
        <f t="shared" si="6"/>
        <v>6</v>
      </c>
      <c r="D107" s="17">
        <v>2</v>
      </c>
      <c r="E107">
        <v>6</v>
      </c>
      <c r="F107">
        <v>6</v>
      </c>
      <c r="G107">
        <v>3</v>
      </c>
      <c r="H107">
        <v>1</v>
      </c>
      <c r="I107">
        <v>0</v>
      </c>
      <c r="J107">
        <v>0</v>
      </c>
      <c r="K107">
        <v>2</v>
      </c>
      <c r="L107">
        <v>1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 s="32">
        <f t="shared" si="7"/>
        <v>0</v>
      </c>
      <c r="T107" s="32">
        <f t="shared" si="8"/>
        <v>0</v>
      </c>
      <c r="U107" s="32">
        <f t="shared" si="9"/>
        <v>0</v>
      </c>
      <c r="V107" s="33">
        <f>VLOOKUP(C107,Schedule!$B$3:$T$11,INPUT!D107+1,FALSE)</f>
        <v>5</v>
      </c>
    </row>
    <row r="108" spans="1:22" ht="15" x14ac:dyDescent="0.25">
      <c r="A108" s="1">
        <v>43</v>
      </c>
      <c r="B108" t="str">
        <f t="shared" si="5"/>
        <v>Pepe Greco</v>
      </c>
      <c r="C108">
        <f t="shared" si="6"/>
        <v>6</v>
      </c>
      <c r="D108" s="17">
        <v>2</v>
      </c>
      <c r="E108">
        <v>5</v>
      </c>
      <c r="F108">
        <v>5</v>
      </c>
      <c r="G108">
        <v>1</v>
      </c>
      <c r="H108">
        <v>1</v>
      </c>
      <c r="I108">
        <v>0</v>
      </c>
      <c r="J108">
        <v>0</v>
      </c>
      <c r="K108">
        <v>1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 s="32">
        <f t="shared" si="7"/>
        <v>0</v>
      </c>
      <c r="T108" s="32">
        <f t="shared" si="8"/>
        <v>0</v>
      </c>
      <c r="U108" s="32">
        <f t="shared" si="9"/>
        <v>0</v>
      </c>
      <c r="V108" s="33">
        <f>VLOOKUP(C108,Schedule!$B$3:$T$11,INPUT!D108+1,FALSE)</f>
        <v>5</v>
      </c>
    </row>
    <row r="109" spans="1:22" ht="15" x14ac:dyDescent="0.25">
      <c r="A109" s="1">
        <v>44</v>
      </c>
      <c r="B109" t="str">
        <f t="shared" si="5"/>
        <v>Tony Mazzuca</v>
      </c>
      <c r="C109">
        <f t="shared" si="6"/>
        <v>7</v>
      </c>
      <c r="D109" s="17">
        <v>2</v>
      </c>
      <c r="E109">
        <v>6</v>
      </c>
      <c r="F109">
        <v>6</v>
      </c>
      <c r="G109">
        <v>4</v>
      </c>
      <c r="H109">
        <v>3</v>
      </c>
      <c r="I109">
        <v>0</v>
      </c>
      <c r="J109">
        <v>0</v>
      </c>
      <c r="K109">
        <v>2</v>
      </c>
      <c r="L109">
        <v>1</v>
      </c>
      <c r="M109">
        <v>0</v>
      </c>
      <c r="N109">
        <v>1</v>
      </c>
      <c r="O109">
        <v>1</v>
      </c>
      <c r="P109">
        <v>0</v>
      </c>
      <c r="Q109">
        <v>0</v>
      </c>
      <c r="R109">
        <v>0</v>
      </c>
      <c r="S109" s="32">
        <f t="shared" si="7"/>
        <v>0</v>
      </c>
      <c r="T109" s="32">
        <f t="shared" si="8"/>
        <v>0</v>
      </c>
      <c r="U109" s="32">
        <f t="shared" si="9"/>
        <v>0</v>
      </c>
      <c r="V109" s="33">
        <f>VLOOKUP(C109,Schedule!$B$3:$T$11,INPUT!D109+1,FALSE)</f>
        <v>2</v>
      </c>
    </row>
    <row r="110" spans="1:22" ht="15" x14ac:dyDescent="0.25">
      <c r="A110" s="1">
        <v>45</v>
      </c>
      <c r="B110" t="str">
        <f t="shared" si="5"/>
        <v>Sean Shoults</v>
      </c>
      <c r="C110">
        <f t="shared" si="6"/>
        <v>7</v>
      </c>
      <c r="D110" s="17">
        <v>2</v>
      </c>
      <c r="E110">
        <v>5</v>
      </c>
      <c r="F110">
        <v>3</v>
      </c>
      <c r="G110">
        <v>0</v>
      </c>
      <c r="H110">
        <v>0</v>
      </c>
      <c r="I110">
        <v>1</v>
      </c>
      <c r="J110">
        <v>1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 s="32">
        <f t="shared" si="7"/>
        <v>0</v>
      </c>
      <c r="T110" s="32">
        <f t="shared" si="8"/>
        <v>0</v>
      </c>
      <c r="U110" s="32">
        <f t="shared" si="9"/>
        <v>0</v>
      </c>
      <c r="V110" s="33">
        <f>VLOOKUP(C110,Schedule!$B$3:$T$11,INPUT!D110+1,FALSE)</f>
        <v>2</v>
      </c>
    </row>
    <row r="111" spans="1:22" ht="15" x14ac:dyDescent="0.25">
      <c r="A111" s="1">
        <v>46</v>
      </c>
      <c r="B111" t="str">
        <f t="shared" si="5"/>
        <v>Brian Cox</v>
      </c>
      <c r="C111">
        <f t="shared" si="6"/>
        <v>7</v>
      </c>
      <c r="D111" s="17">
        <v>2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 s="32">
        <f t="shared" si="7"/>
        <v>0</v>
      </c>
      <c r="T111" s="32">
        <f t="shared" si="8"/>
        <v>0</v>
      </c>
      <c r="U111" s="32">
        <f t="shared" si="9"/>
        <v>0</v>
      </c>
      <c r="V111" s="33">
        <f>VLOOKUP(C111,Schedule!$B$3:$T$11,INPUT!D111+1,FALSE)</f>
        <v>2</v>
      </c>
    </row>
    <row r="112" spans="1:22" ht="15" x14ac:dyDescent="0.25">
      <c r="A112" s="1">
        <v>47</v>
      </c>
      <c r="B112" t="str">
        <f t="shared" si="5"/>
        <v>Lou Cole</v>
      </c>
      <c r="C112">
        <f t="shared" si="6"/>
        <v>7</v>
      </c>
      <c r="D112" s="17">
        <v>2</v>
      </c>
      <c r="E112">
        <v>6</v>
      </c>
      <c r="F112">
        <v>3</v>
      </c>
      <c r="G112">
        <v>1</v>
      </c>
      <c r="H112">
        <v>0</v>
      </c>
      <c r="I112">
        <v>3</v>
      </c>
      <c r="J112">
        <v>0</v>
      </c>
      <c r="K112">
        <v>1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 s="32">
        <f t="shared" si="7"/>
        <v>0</v>
      </c>
      <c r="T112" s="32">
        <f t="shared" si="8"/>
        <v>0</v>
      </c>
      <c r="U112" s="32">
        <f t="shared" si="9"/>
        <v>0</v>
      </c>
      <c r="V112" s="33">
        <f>VLOOKUP(C112,Schedule!$B$3:$T$11,INPUT!D112+1,FALSE)</f>
        <v>2</v>
      </c>
    </row>
    <row r="113" spans="1:22" ht="15" x14ac:dyDescent="0.25">
      <c r="A113" s="1">
        <v>48</v>
      </c>
      <c r="B113" t="str">
        <f t="shared" si="5"/>
        <v>Mike Haukap</v>
      </c>
      <c r="C113">
        <f t="shared" si="6"/>
        <v>7</v>
      </c>
      <c r="D113" s="17">
        <v>2</v>
      </c>
      <c r="E113">
        <v>5</v>
      </c>
      <c r="F113">
        <v>5</v>
      </c>
      <c r="G113">
        <v>2</v>
      </c>
      <c r="H113">
        <v>1</v>
      </c>
      <c r="I113">
        <v>0</v>
      </c>
      <c r="J113">
        <v>0</v>
      </c>
      <c r="K113">
        <v>2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 s="32">
        <f t="shared" si="7"/>
        <v>0</v>
      </c>
      <c r="T113" s="32">
        <f t="shared" si="8"/>
        <v>0</v>
      </c>
      <c r="U113" s="32">
        <f t="shared" si="9"/>
        <v>0</v>
      </c>
      <c r="V113" s="33">
        <f>VLOOKUP(C113,Schedule!$B$3:$T$11,INPUT!D113+1,FALSE)</f>
        <v>2</v>
      </c>
    </row>
    <row r="114" spans="1:22" ht="15" x14ac:dyDescent="0.25">
      <c r="A114" s="1">
        <v>49</v>
      </c>
      <c r="B114" t="str">
        <f t="shared" si="5"/>
        <v>Adam Wiesehan</v>
      </c>
      <c r="C114">
        <f t="shared" si="6"/>
        <v>7</v>
      </c>
      <c r="D114" s="17">
        <v>2</v>
      </c>
      <c r="E114">
        <v>5</v>
      </c>
      <c r="F114">
        <v>5</v>
      </c>
      <c r="G114">
        <v>1</v>
      </c>
      <c r="H114">
        <v>0</v>
      </c>
      <c r="I114">
        <v>0</v>
      </c>
      <c r="J114">
        <v>0</v>
      </c>
      <c r="K114">
        <v>1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 s="32">
        <f t="shared" si="7"/>
        <v>0</v>
      </c>
      <c r="T114" s="32">
        <f t="shared" si="8"/>
        <v>0</v>
      </c>
      <c r="U114" s="32">
        <f t="shared" si="9"/>
        <v>0</v>
      </c>
      <c r="V114" s="33">
        <f>VLOOKUP(C114,Schedule!$B$3:$T$11,INPUT!D114+1,FALSE)</f>
        <v>2</v>
      </c>
    </row>
    <row r="115" spans="1:22" ht="15" x14ac:dyDescent="0.25">
      <c r="A115" s="1">
        <v>50</v>
      </c>
      <c r="B115" t="str">
        <f t="shared" si="5"/>
        <v>Jerrod Scowden</v>
      </c>
      <c r="C115">
        <f t="shared" si="6"/>
        <v>7</v>
      </c>
      <c r="D115" s="17">
        <v>2</v>
      </c>
      <c r="E115">
        <v>5</v>
      </c>
      <c r="F115">
        <v>4</v>
      </c>
      <c r="G115">
        <v>0</v>
      </c>
      <c r="H115">
        <v>0</v>
      </c>
      <c r="I115">
        <v>1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 s="32">
        <f t="shared" si="7"/>
        <v>0</v>
      </c>
      <c r="T115" s="32">
        <f t="shared" si="8"/>
        <v>0</v>
      </c>
      <c r="U115" s="32">
        <f t="shared" si="9"/>
        <v>0</v>
      </c>
      <c r="V115" s="33">
        <f>VLOOKUP(C115,Schedule!$B$3:$T$11,INPUT!D115+1,FALSE)</f>
        <v>2</v>
      </c>
    </row>
    <row r="116" spans="1:22" ht="15" x14ac:dyDescent="0.25">
      <c r="A116" s="1">
        <v>51</v>
      </c>
      <c r="B116" t="str">
        <f t="shared" si="5"/>
        <v>Brian Timmons</v>
      </c>
      <c r="C116">
        <f t="shared" si="6"/>
        <v>8</v>
      </c>
      <c r="D116" s="17">
        <v>2</v>
      </c>
      <c r="E116">
        <v>6</v>
      </c>
      <c r="F116">
        <v>6</v>
      </c>
      <c r="G116">
        <v>3</v>
      </c>
      <c r="H116">
        <v>0</v>
      </c>
      <c r="I116">
        <v>0</v>
      </c>
      <c r="J116">
        <v>0</v>
      </c>
      <c r="K116">
        <v>3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 s="32">
        <f t="shared" si="7"/>
        <v>0</v>
      </c>
      <c r="T116" s="32">
        <f t="shared" si="8"/>
        <v>0</v>
      </c>
      <c r="U116" s="32">
        <f t="shared" si="9"/>
        <v>0</v>
      </c>
      <c r="V116" s="33">
        <f>VLOOKUP(C116,Schedule!$B$3:$T$11,INPUT!D116+1,FALSE)</f>
        <v>1</v>
      </c>
    </row>
    <row r="117" spans="1:22" ht="15" x14ac:dyDescent="0.25">
      <c r="A117" s="1">
        <v>52</v>
      </c>
      <c r="B117" t="str">
        <f t="shared" si="5"/>
        <v>Jason Perniciaro</v>
      </c>
      <c r="C117">
        <f t="shared" si="6"/>
        <v>8</v>
      </c>
      <c r="D117" s="17">
        <v>2</v>
      </c>
      <c r="E117">
        <v>6</v>
      </c>
      <c r="F117">
        <v>6</v>
      </c>
      <c r="G117">
        <v>3</v>
      </c>
      <c r="H117">
        <v>1</v>
      </c>
      <c r="I117">
        <v>0</v>
      </c>
      <c r="J117">
        <v>0</v>
      </c>
      <c r="K117">
        <v>3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 s="32">
        <f t="shared" si="7"/>
        <v>0</v>
      </c>
      <c r="T117" s="32">
        <f t="shared" si="8"/>
        <v>0</v>
      </c>
      <c r="U117" s="32">
        <f t="shared" si="9"/>
        <v>0</v>
      </c>
      <c r="V117" s="33">
        <f>VLOOKUP(C117,Schedule!$B$3:$T$11,INPUT!D117+1,FALSE)</f>
        <v>1</v>
      </c>
    </row>
    <row r="118" spans="1:22" ht="15" x14ac:dyDescent="0.25">
      <c r="A118" s="1">
        <v>53</v>
      </c>
      <c r="B118" t="str">
        <f t="shared" si="5"/>
        <v>Jeff Fuller</v>
      </c>
      <c r="C118">
        <f t="shared" si="6"/>
        <v>8</v>
      </c>
      <c r="D118" s="17">
        <v>2</v>
      </c>
      <c r="E118">
        <v>6</v>
      </c>
      <c r="F118">
        <v>5</v>
      </c>
      <c r="G118">
        <v>1</v>
      </c>
      <c r="H118">
        <v>1</v>
      </c>
      <c r="I118">
        <v>1</v>
      </c>
      <c r="J118">
        <v>0</v>
      </c>
      <c r="K118">
        <v>1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1</v>
      </c>
      <c r="R118">
        <v>0</v>
      </c>
      <c r="S118" s="32">
        <f t="shared" si="7"/>
        <v>0</v>
      </c>
      <c r="T118" s="32">
        <f t="shared" si="8"/>
        <v>0</v>
      </c>
      <c r="U118" s="32">
        <f t="shared" si="9"/>
        <v>0</v>
      </c>
      <c r="V118" s="33">
        <f>VLOOKUP(C118,Schedule!$B$3:$T$11,INPUT!D118+1,FALSE)</f>
        <v>1</v>
      </c>
    </row>
    <row r="119" spans="1:22" ht="15" x14ac:dyDescent="0.25">
      <c r="A119" s="1">
        <v>54</v>
      </c>
      <c r="B119" t="str">
        <f t="shared" si="5"/>
        <v>Marty Plassmeyer</v>
      </c>
      <c r="C119">
        <f t="shared" si="6"/>
        <v>8</v>
      </c>
      <c r="D119" s="17">
        <v>2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 s="32">
        <f t="shared" si="7"/>
        <v>0</v>
      </c>
      <c r="T119" s="32">
        <f t="shared" si="8"/>
        <v>0</v>
      </c>
      <c r="U119" s="32">
        <f t="shared" si="9"/>
        <v>0</v>
      </c>
      <c r="V119" s="33">
        <f>VLOOKUP(C119,Schedule!$B$3:$T$11,INPUT!D119+1,FALSE)</f>
        <v>1</v>
      </c>
    </row>
    <row r="120" spans="1:22" ht="15" x14ac:dyDescent="0.25">
      <c r="A120" s="1">
        <v>55</v>
      </c>
      <c r="B120" t="str">
        <f t="shared" si="5"/>
        <v>Mike McCoy</v>
      </c>
      <c r="C120">
        <f t="shared" si="6"/>
        <v>8</v>
      </c>
      <c r="D120" s="17">
        <v>2</v>
      </c>
      <c r="E120">
        <v>6</v>
      </c>
      <c r="F120">
        <v>5</v>
      </c>
      <c r="G120">
        <v>2</v>
      </c>
      <c r="H120">
        <v>0</v>
      </c>
      <c r="I120">
        <v>0</v>
      </c>
      <c r="J120">
        <v>1</v>
      </c>
      <c r="K120">
        <v>2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 s="32">
        <f t="shared" si="7"/>
        <v>0</v>
      </c>
      <c r="T120" s="32">
        <f t="shared" si="8"/>
        <v>0</v>
      </c>
      <c r="U120" s="32">
        <f t="shared" si="9"/>
        <v>0</v>
      </c>
      <c r="V120" s="33">
        <f>VLOOKUP(C120,Schedule!$B$3:$T$11,INPUT!D120+1,FALSE)</f>
        <v>1</v>
      </c>
    </row>
    <row r="121" spans="1:22" ht="15" x14ac:dyDescent="0.25">
      <c r="A121" s="1">
        <v>56</v>
      </c>
      <c r="B121" t="str">
        <f t="shared" si="5"/>
        <v>Sam Scharenberg</v>
      </c>
      <c r="C121">
        <f t="shared" si="6"/>
        <v>8</v>
      </c>
      <c r="D121" s="17">
        <v>2</v>
      </c>
      <c r="E121">
        <v>5</v>
      </c>
      <c r="F121">
        <v>5</v>
      </c>
      <c r="G121">
        <v>2</v>
      </c>
      <c r="H121">
        <v>0</v>
      </c>
      <c r="I121">
        <v>0</v>
      </c>
      <c r="J121">
        <v>0</v>
      </c>
      <c r="K121">
        <v>2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 s="32">
        <f t="shared" si="7"/>
        <v>0</v>
      </c>
      <c r="T121" s="32">
        <f t="shared" si="8"/>
        <v>0</v>
      </c>
      <c r="U121" s="32">
        <f t="shared" si="9"/>
        <v>0</v>
      </c>
      <c r="V121" s="33">
        <f>VLOOKUP(C121,Schedule!$B$3:$T$11,INPUT!D121+1,FALSE)</f>
        <v>1</v>
      </c>
    </row>
    <row r="122" spans="1:22" ht="15" x14ac:dyDescent="0.25">
      <c r="A122" s="1">
        <v>57</v>
      </c>
      <c r="B122" t="str">
        <f t="shared" si="5"/>
        <v>Sean Lewis</v>
      </c>
      <c r="C122">
        <f t="shared" si="6"/>
        <v>8</v>
      </c>
      <c r="D122" s="17">
        <v>2</v>
      </c>
      <c r="E122">
        <v>5</v>
      </c>
      <c r="F122">
        <v>5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 s="32">
        <f t="shared" si="7"/>
        <v>0</v>
      </c>
      <c r="T122" s="32">
        <f t="shared" si="8"/>
        <v>0</v>
      </c>
      <c r="U122" s="32">
        <f t="shared" si="9"/>
        <v>0</v>
      </c>
      <c r="V122" s="33">
        <f>VLOOKUP(C122,Schedule!$B$3:$T$11,INPUT!D122+1,FALSE)</f>
        <v>1</v>
      </c>
    </row>
    <row r="123" spans="1:22" ht="15" x14ac:dyDescent="0.25">
      <c r="A123" s="1">
        <v>58</v>
      </c>
      <c r="B123" t="str">
        <f t="shared" si="5"/>
        <v>Ted Wiese</v>
      </c>
      <c r="C123">
        <f t="shared" si="6"/>
        <v>9</v>
      </c>
      <c r="D123" s="17">
        <v>2</v>
      </c>
      <c r="E123">
        <v>6</v>
      </c>
      <c r="F123">
        <v>5</v>
      </c>
      <c r="G123">
        <v>4</v>
      </c>
      <c r="H123">
        <v>0</v>
      </c>
      <c r="I123">
        <v>1</v>
      </c>
      <c r="J123">
        <v>0</v>
      </c>
      <c r="K123">
        <v>4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 s="32">
        <f t="shared" si="7"/>
        <v>0</v>
      </c>
      <c r="T123" s="32">
        <f t="shared" si="8"/>
        <v>0</v>
      </c>
      <c r="U123" s="32">
        <f t="shared" si="9"/>
        <v>0</v>
      </c>
      <c r="V123" s="33">
        <f>VLOOKUP(C123,Schedule!$B$3:$T$11,INPUT!D123+1,FALSE)</f>
        <v>3</v>
      </c>
    </row>
    <row r="124" spans="1:22" ht="15" x14ac:dyDescent="0.25">
      <c r="A124" s="1">
        <v>59</v>
      </c>
      <c r="B124" t="str">
        <f t="shared" si="5"/>
        <v>Bob Farrell</v>
      </c>
      <c r="C124">
        <f t="shared" si="6"/>
        <v>9</v>
      </c>
      <c r="D124" s="17">
        <v>2</v>
      </c>
      <c r="E124">
        <v>6</v>
      </c>
      <c r="F124">
        <v>6</v>
      </c>
      <c r="G124">
        <v>1</v>
      </c>
      <c r="H124">
        <v>1</v>
      </c>
      <c r="I124">
        <v>0</v>
      </c>
      <c r="J124">
        <v>0</v>
      </c>
      <c r="K124">
        <v>1</v>
      </c>
      <c r="L124">
        <v>0</v>
      </c>
      <c r="M124">
        <v>0</v>
      </c>
      <c r="N124">
        <v>0</v>
      </c>
      <c r="O124">
        <v>0</v>
      </c>
      <c r="P124">
        <v>1</v>
      </c>
      <c r="Q124">
        <v>0</v>
      </c>
      <c r="R124">
        <v>0</v>
      </c>
      <c r="S124" s="32">
        <f t="shared" si="7"/>
        <v>0</v>
      </c>
      <c r="T124" s="32">
        <f t="shared" si="8"/>
        <v>0</v>
      </c>
      <c r="U124" s="32">
        <f t="shared" si="9"/>
        <v>0</v>
      </c>
      <c r="V124" s="33">
        <f>VLOOKUP(C124,Schedule!$B$3:$T$11,INPUT!D124+1,FALSE)</f>
        <v>3</v>
      </c>
    </row>
    <row r="125" spans="1:22" ht="15" x14ac:dyDescent="0.25">
      <c r="A125" s="1">
        <v>60</v>
      </c>
      <c r="B125" t="str">
        <f t="shared" si="5"/>
        <v>Jimbo Smith</v>
      </c>
      <c r="C125">
        <f t="shared" si="6"/>
        <v>9</v>
      </c>
      <c r="D125" s="17">
        <v>2</v>
      </c>
      <c r="E125">
        <v>6</v>
      </c>
      <c r="F125">
        <v>6</v>
      </c>
      <c r="G125">
        <v>4</v>
      </c>
      <c r="H125">
        <v>0</v>
      </c>
      <c r="I125">
        <v>0</v>
      </c>
      <c r="J125">
        <v>0</v>
      </c>
      <c r="K125">
        <v>3</v>
      </c>
      <c r="L125">
        <v>1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 s="32">
        <f t="shared" si="7"/>
        <v>0</v>
      </c>
      <c r="T125" s="32">
        <f t="shared" si="8"/>
        <v>0</v>
      </c>
      <c r="U125" s="32">
        <f t="shared" si="9"/>
        <v>0</v>
      </c>
      <c r="V125" s="33">
        <f>VLOOKUP(C125,Schedule!$B$3:$T$11,INPUT!D125+1,FALSE)</f>
        <v>3</v>
      </c>
    </row>
    <row r="126" spans="1:22" ht="15" x14ac:dyDescent="0.25">
      <c r="A126" s="1">
        <v>61</v>
      </c>
      <c r="B126" t="str">
        <f t="shared" si="5"/>
        <v>Mike Gebhardt</v>
      </c>
      <c r="C126">
        <f t="shared" si="6"/>
        <v>9</v>
      </c>
      <c r="D126" s="17">
        <v>2</v>
      </c>
      <c r="E126">
        <v>6</v>
      </c>
      <c r="F126">
        <v>6</v>
      </c>
      <c r="G126">
        <v>2</v>
      </c>
      <c r="H126">
        <v>0</v>
      </c>
      <c r="I126">
        <v>0</v>
      </c>
      <c r="J126">
        <v>0</v>
      </c>
      <c r="K126">
        <v>2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 s="32">
        <f t="shared" si="7"/>
        <v>0</v>
      </c>
      <c r="T126" s="32">
        <f t="shared" si="8"/>
        <v>0</v>
      </c>
      <c r="U126" s="32">
        <f t="shared" si="9"/>
        <v>0</v>
      </c>
      <c r="V126" s="33">
        <f>VLOOKUP(C126,Schedule!$B$3:$T$11,INPUT!D126+1,FALSE)</f>
        <v>3</v>
      </c>
    </row>
    <row r="127" spans="1:22" ht="15" x14ac:dyDescent="0.25">
      <c r="A127" s="1">
        <v>62</v>
      </c>
      <c r="B127" t="str">
        <f t="shared" si="5"/>
        <v>Larry Lasley</v>
      </c>
      <c r="C127">
        <f t="shared" si="6"/>
        <v>9</v>
      </c>
      <c r="D127" s="17">
        <v>2</v>
      </c>
      <c r="E127">
        <v>6</v>
      </c>
      <c r="F127">
        <v>6</v>
      </c>
      <c r="G127">
        <v>1</v>
      </c>
      <c r="H127">
        <v>0</v>
      </c>
      <c r="I127">
        <v>0</v>
      </c>
      <c r="J127">
        <v>0</v>
      </c>
      <c r="K127">
        <v>1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 s="32">
        <f t="shared" si="7"/>
        <v>0</v>
      </c>
      <c r="T127" s="32">
        <f t="shared" si="8"/>
        <v>0</v>
      </c>
      <c r="U127" s="32">
        <f t="shared" si="9"/>
        <v>0</v>
      </c>
      <c r="V127" s="33">
        <f>VLOOKUP(C127,Schedule!$B$3:$T$11,INPUT!D127+1,FALSE)</f>
        <v>3</v>
      </c>
    </row>
    <row r="128" spans="1:22" ht="15" x14ac:dyDescent="0.25">
      <c r="A128" s="1">
        <v>63</v>
      </c>
      <c r="B128" t="str">
        <f t="shared" si="5"/>
        <v>Doug McCluskey</v>
      </c>
      <c r="C128">
        <f t="shared" si="6"/>
        <v>9</v>
      </c>
      <c r="D128" s="17">
        <v>2</v>
      </c>
      <c r="E128">
        <v>5</v>
      </c>
      <c r="F128">
        <v>5</v>
      </c>
      <c r="G128">
        <v>1</v>
      </c>
      <c r="H128">
        <v>0</v>
      </c>
      <c r="I128">
        <v>0</v>
      </c>
      <c r="J128">
        <v>0</v>
      </c>
      <c r="K128">
        <v>1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 s="32">
        <f t="shared" si="7"/>
        <v>0</v>
      </c>
      <c r="T128" s="32">
        <f t="shared" si="8"/>
        <v>0</v>
      </c>
      <c r="U128" s="32">
        <f t="shared" si="9"/>
        <v>0</v>
      </c>
      <c r="V128" s="33">
        <f>VLOOKUP(C128,Schedule!$B$3:$T$11,INPUT!D128+1,FALSE)</f>
        <v>3</v>
      </c>
    </row>
    <row r="129" spans="1:22" ht="15" x14ac:dyDescent="0.25">
      <c r="A129" s="1">
        <v>64</v>
      </c>
      <c r="B129" t="str">
        <f t="shared" si="5"/>
        <v>Tyler Rosen</v>
      </c>
      <c r="C129">
        <f t="shared" si="6"/>
        <v>9</v>
      </c>
      <c r="D129" s="17">
        <v>2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 s="32">
        <f t="shared" si="7"/>
        <v>0</v>
      </c>
      <c r="T129" s="32">
        <f t="shared" si="8"/>
        <v>0</v>
      </c>
      <c r="U129" s="32">
        <f t="shared" si="9"/>
        <v>0</v>
      </c>
      <c r="V129" s="33">
        <f>VLOOKUP(C129,Schedule!$B$3:$T$11,INPUT!D129+1,FALSE)</f>
        <v>3</v>
      </c>
    </row>
    <row r="130" spans="1:22" ht="15" x14ac:dyDescent="0.25">
      <c r="A130" s="1">
        <v>1</v>
      </c>
      <c r="B130" t="str">
        <f t="shared" ref="B130:B193" si="10">VLOOKUP(A130,RosterVL,2,FALSE)</f>
        <v>Phil Alles</v>
      </c>
      <c r="C130">
        <f t="shared" ref="C130:C193" si="11">VLOOKUP(A130,RosterVL,3,FALSE)</f>
        <v>1</v>
      </c>
      <c r="D130" s="17">
        <v>3</v>
      </c>
      <c r="E130">
        <v>7</v>
      </c>
      <c r="F130">
        <v>6</v>
      </c>
      <c r="G130">
        <v>4</v>
      </c>
      <c r="H130">
        <v>2</v>
      </c>
      <c r="I130">
        <v>1</v>
      </c>
      <c r="J130">
        <v>0</v>
      </c>
      <c r="K130">
        <v>3</v>
      </c>
      <c r="L130">
        <v>1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 s="32">
        <f t="shared" ref="S130:S193" si="12">IF(SUM(K130:N130)=G130,0,1)</f>
        <v>0</v>
      </c>
      <c r="T130" s="32">
        <f t="shared" ref="T130:T193" si="13">IF(SUM(F130,I130,J130)=E130,0,1)</f>
        <v>0</v>
      </c>
      <c r="U130" s="32">
        <f t="shared" ref="U130:U193" si="14">IF(E130-SUM(I130,J130)=F130,0,1)</f>
        <v>0</v>
      </c>
      <c r="V130" s="33">
        <f>VLOOKUP(C130,Schedule!$B$3:$T$11,INPUT!D130+1,FALSE)</f>
        <v>4</v>
      </c>
    </row>
    <row r="131" spans="1:22" ht="15" x14ac:dyDescent="0.25">
      <c r="A131" s="1">
        <v>2</v>
      </c>
      <c r="B131" t="str">
        <f t="shared" si="10"/>
        <v>Mike Rainbolt</v>
      </c>
      <c r="C131">
        <f t="shared" si="11"/>
        <v>1</v>
      </c>
      <c r="D131" s="17">
        <v>3</v>
      </c>
      <c r="E131">
        <v>7</v>
      </c>
      <c r="F131">
        <v>7</v>
      </c>
      <c r="G131">
        <v>3</v>
      </c>
      <c r="H131">
        <v>1</v>
      </c>
      <c r="I131">
        <v>0</v>
      </c>
      <c r="J131">
        <v>0</v>
      </c>
      <c r="K131">
        <v>2</v>
      </c>
      <c r="L131">
        <v>0</v>
      </c>
      <c r="M131">
        <v>1</v>
      </c>
      <c r="N131">
        <v>0</v>
      </c>
      <c r="O131">
        <v>1</v>
      </c>
      <c r="P131">
        <v>0</v>
      </c>
      <c r="Q131">
        <v>0</v>
      </c>
      <c r="R131">
        <v>0</v>
      </c>
      <c r="S131" s="32">
        <f t="shared" si="12"/>
        <v>0</v>
      </c>
      <c r="T131" s="32">
        <f t="shared" si="13"/>
        <v>0</v>
      </c>
      <c r="U131" s="32">
        <f t="shared" si="14"/>
        <v>0</v>
      </c>
      <c r="V131" s="33">
        <f>VLOOKUP(C131,Schedule!$B$3:$T$11,INPUT!D131+1,FALSE)</f>
        <v>4</v>
      </c>
    </row>
    <row r="132" spans="1:22" ht="15" x14ac:dyDescent="0.25">
      <c r="A132" s="1">
        <v>3</v>
      </c>
      <c r="B132" t="str">
        <f t="shared" si="10"/>
        <v>Steven Dooley</v>
      </c>
      <c r="C132">
        <f t="shared" si="11"/>
        <v>1</v>
      </c>
      <c r="D132" s="17">
        <v>3</v>
      </c>
      <c r="E132">
        <v>7</v>
      </c>
      <c r="F132">
        <v>4</v>
      </c>
      <c r="G132">
        <v>1</v>
      </c>
      <c r="H132">
        <v>0</v>
      </c>
      <c r="I132">
        <v>3</v>
      </c>
      <c r="J132">
        <v>0</v>
      </c>
      <c r="K132">
        <v>1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 s="32">
        <f t="shared" si="12"/>
        <v>0</v>
      </c>
      <c r="T132" s="32">
        <f t="shared" si="13"/>
        <v>0</v>
      </c>
      <c r="U132" s="32">
        <f t="shared" si="14"/>
        <v>0</v>
      </c>
      <c r="V132" s="33">
        <f>VLOOKUP(C132,Schedule!$B$3:$T$11,INPUT!D132+1,FALSE)</f>
        <v>4</v>
      </c>
    </row>
    <row r="133" spans="1:22" ht="15" x14ac:dyDescent="0.25">
      <c r="A133" s="1">
        <v>4</v>
      </c>
      <c r="B133" t="str">
        <f t="shared" si="10"/>
        <v>Dave Kohring</v>
      </c>
      <c r="C133">
        <f t="shared" si="11"/>
        <v>1</v>
      </c>
      <c r="D133" s="17">
        <v>3</v>
      </c>
      <c r="E133">
        <v>7</v>
      </c>
      <c r="F133">
        <v>7</v>
      </c>
      <c r="G133">
        <v>3</v>
      </c>
      <c r="H133">
        <v>1</v>
      </c>
      <c r="I133">
        <v>0</v>
      </c>
      <c r="J133">
        <v>0</v>
      </c>
      <c r="K133">
        <v>3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 s="32">
        <f t="shared" si="12"/>
        <v>0</v>
      </c>
      <c r="T133" s="32">
        <f t="shared" si="13"/>
        <v>0</v>
      </c>
      <c r="U133" s="32">
        <f t="shared" si="14"/>
        <v>0</v>
      </c>
      <c r="V133" s="33">
        <f>VLOOKUP(C133,Schedule!$B$3:$T$11,INPUT!D133+1,FALSE)</f>
        <v>4</v>
      </c>
    </row>
    <row r="134" spans="1:22" ht="15" x14ac:dyDescent="0.25">
      <c r="A134" s="1">
        <v>5</v>
      </c>
      <c r="B134" t="str">
        <f t="shared" si="10"/>
        <v>Rick Funk</v>
      </c>
      <c r="C134">
        <f t="shared" si="11"/>
        <v>1</v>
      </c>
      <c r="D134" s="17">
        <v>3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 s="32">
        <f t="shared" si="12"/>
        <v>0</v>
      </c>
      <c r="T134" s="32">
        <f t="shared" si="13"/>
        <v>0</v>
      </c>
      <c r="U134" s="32">
        <f t="shared" si="14"/>
        <v>0</v>
      </c>
      <c r="V134" s="33">
        <f>VLOOKUP(C134,Schedule!$B$3:$T$11,INPUT!D134+1,FALSE)</f>
        <v>4</v>
      </c>
    </row>
    <row r="135" spans="1:22" ht="15" x14ac:dyDescent="0.25">
      <c r="A135" s="1">
        <v>6</v>
      </c>
      <c r="B135" t="str">
        <f t="shared" si="10"/>
        <v>Marc Rosen</v>
      </c>
      <c r="C135">
        <f t="shared" si="11"/>
        <v>1</v>
      </c>
      <c r="D135" s="17">
        <v>3</v>
      </c>
      <c r="E135">
        <v>6</v>
      </c>
      <c r="F135">
        <v>5</v>
      </c>
      <c r="G135">
        <v>2</v>
      </c>
      <c r="H135">
        <v>0</v>
      </c>
      <c r="I135">
        <v>1</v>
      </c>
      <c r="J135">
        <v>0</v>
      </c>
      <c r="K135">
        <v>0</v>
      </c>
      <c r="L135">
        <v>2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 s="32">
        <f t="shared" si="12"/>
        <v>0</v>
      </c>
      <c r="T135" s="32">
        <f t="shared" si="13"/>
        <v>0</v>
      </c>
      <c r="U135" s="32">
        <f t="shared" si="14"/>
        <v>0</v>
      </c>
      <c r="V135" s="33">
        <f>VLOOKUP(C135,Schedule!$B$3:$T$11,INPUT!D135+1,FALSE)</f>
        <v>4</v>
      </c>
    </row>
    <row r="136" spans="1:22" ht="15" x14ac:dyDescent="0.25">
      <c r="A136" s="1">
        <v>7</v>
      </c>
      <c r="B136" t="str">
        <f t="shared" si="10"/>
        <v>Jeremy Lentz</v>
      </c>
      <c r="C136">
        <f t="shared" si="11"/>
        <v>1</v>
      </c>
      <c r="D136" s="17">
        <v>3</v>
      </c>
      <c r="E136">
        <v>6</v>
      </c>
      <c r="F136">
        <v>6</v>
      </c>
      <c r="G136">
        <v>1</v>
      </c>
      <c r="H136">
        <v>1</v>
      </c>
      <c r="I136">
        <v>0</v>
      </c>
      <c r="J136">
        <v>0</v>
      </c>
      <c r="K136">
        <v>1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 s="32">
        <f t="shared" si="12"/>
        <v>0</v>
      </c>
      <c r="T136" s="32">
        <f t="shared" si="13"/>
        <v>0</v>
      </c>
      <c r="U136" s="32">
        <f t="shared" si="14"/>
        <v>0</v>
      </c>
      <c r="V136" s="33">
        <f>VLOOKUP(C136,Schedule!$B$3:$T$11,INPUT!D136+1,FALSE)</f>
        <v>4</v>
      </c>
    </row>
    <row r="137" spans="1:22" ht="15" x14ac:dyDescent="0.25">
      <c r="A137" s="1">
        <v>8</v>
      </c>
      <c r="B137" t="str">
        <f t="shared" si="10"/>
        <v>Donnie Rulo</v>
      </c>
      <c r="C137">
        <f t="shared" si="11"/>
        <v>2</v>
      </c>
      <c r="D137" s="17">
        <v>3</v>
      </c>
      <c r="E137">
        <v>7</v>
      </c>
      <c r="F137">
        <v>6</v>
      </c>
      <c r="G137">
        <v>2</v>
      </c>
      <c r="H137">
        <v>1</v>
      </c>
      <c r="I137">
        <v>1</v>
      </c>
      <c r="J137">
        <v>0</v>
      </c>
      <c r="K137">
        <v>2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 s="32">
        <f t="shared" si="12"/>
        <v>0</v>
      </c>
      <c r="T137" s="32">
        <f t="shared" si="13"/>
        <v>0</v>
      </c>
      <c r="U137" s="32">
        <f t="shared" si="14"/>
        <v>0</v>
      </c>
      <c r="V137" s="33">
        <f>VLOOKUP(C137,Schedule!$B$3:$T$11,INPUT!D137+1,FALSE)</f>
        <v>9</v>
      </c>
    </row>
    <row r="138" spans="1:22" ht="15" x14ac:dyDescent="0.25">
      <c r="A138" s="1">
        <v>9</v>
      </c>
      <c r="B138" t="str">
        <f t="shared" si="10"/>
        <v>Ernie Luna</v>
      </c>
      <c r="C138">
        <f t="shared" si="11"/>
        <v>2</v>
      </c>
      <c r="D138" s="17">
        <v>3</v>
      </c>
      <c r="E138">
        <v>7</v>
      </c>
      <c r="F138">
        <v>7</v>
      </c>
      <c r="G138">
        <v>4</v>
      </c>
      <c r="H138">
        <v>1</v>
      </c>
      <c r="I138">
        <v>0</v>
      </c>
      <c r="J138">
        <v>0</v>
      </c>
      <c r="K138">
        <v>4</v>
      </c>
      <c r="L138">
        <v>0</v>
      </c>
      <c r="M138">
        <v>0</v>
      </c>
      <c r="N138">
        <v>0</v>
      </c>
      <c r="O138">
        <v>1</v>
      </c>
      <c r="P138">
        <v>0</v>
      </c>
      <c r="Q138">
        <v>0</v>
      </c>
      <c r="R138">
        <v>0</v>
      </c>
      <c r="S138" s="32">
        <f t="shared" si="12"/>
        <v>0</v>
      </c>
      <c r="T138" s="32">
        <f t="shared" si="13"/>
        <v>0</v>
      </c>
      <c r="U138" s="32">
        <f t="shared" si="14"/>
        <v>0</v>
      </c>
      <c r="V138" s="33">
        <f>VLOOKUP(C138,Schedule!$B$3:$T$11,INPUT!D138+1,FALSE)</f>
        <v>9</v>
      </c>
    </row>
    <row r="139" spans="1:22" ht="15" x14ac:dyDescent="0.25">
      <c r="A139" s="1">
        <v>10</v>
      </c>
      <c r="B139" t="str">
        <f t="shared" si="10"/>
        <v>Lee Renfrow</v>
      </c>
      <c r="C139">
        <f t="shared" si="11"/>
        <v>2</v>
      </c>
      <c r="D139" s="17">
        <v>3</v>
      </c>
      <c r="E139">
        <v>6</v>
      </c>
      <c r="F139">
        <v>6</v>
      </c>
      <c r="G139">
        <v>2</v>
      </c>
      <c r="H139">
        <v>1</v>
      </c>
      <c r="I139">
        <v>0</v>
      </c>
      <c r="J139">
        <v>0</v>
      </c>
      <c r="K139">
        <v>2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 s="32">
        <f t="shared" si="12"/>
        <v>0</v>
      </c>
      <c r="T139" s="32">
        <f t="shared" si="13"/>
        <v>0</v>
      </c>
      <c r="U139" s="32">
        <f t="shared" si="14"/>
        <v>0</v>
      </c>
      <c r="V139" s="33">
        <f>VLOOKUP(C139,Schedule!$B$3:$T$11,INPUT!D139+1,FALSE)</f>
        <v>9</v>
      </c>
    </row>
    <row r="140" spans="1:22" ht="15" x14ac:dyDescent="0.25">
      <c r="A140" s="1">
        <v>11</v>
      </c>
      <c r="B140" t="str">
        <f t="shared" si="10"/>
        <v>Ruben Plancart</v>
      </c>
      <c r="C140">
        <f t="shared" si="11"/>
        <v>2</v>
      </c>
      <c r="D140" s="17">
        <v>3</v>
      </c>
      <c r="E140">
        <v>6</v>
      </c>
      <c r="F140">
        <v>6</v>
      </c>
      <c r="G140">
        <v>3</v>
      </c>
      <c r="H140">
        <v>1</v>
      </c>
      <c r="I140">
        <v>0</v>
      </c>
      <c r="J140">
        <v>0</v>
      </c>
      <c r="K140">
        <v>3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 s="32">
        <f t="shared" si="12"/>
        <v>0</v>
      </c>
      <c r="T140" s="32">
        <f t="shared" si="13"/>
        <v>0</v>
      </c>
      <c r="U140" s="32">
        <f t="shared" si="14"/>
        <v>0</v>
      </c>
      <c r="V140" s="33">
        <f>VLOOKUP(C140,Schedule!$B$3:$T$11,INPUT!D140+1,FALSE)</f>
        <v>9</v>
      </c>
    </row>
    <row r="141" spans="1:22" ht="15" x14ac:dyDescent="0.25">
      <c r="A141" s="1">
        <v>12</v>
      </c>
      <c r="B141" t="str">
        <f t="shared" si="10"/>
        <v>Gerald Brown</v>
      </c>
      <c r="C141">
        <f t="shared" si="11"/>
        <v>2</v>
      </c>
      <c r="D141" s="17">
        <v>3</v>
      </c>
      <c r="E141">
        <v>6</v>
      </c>
      <c r="F141">
        <v>5</v>
      </c>
      <c r="G141">
        <v>1</v>
      </c>
      <c r="H141">
        <v>0</v>
      </c>
      <c r="I141">
        <v>1</v>
      </c>
      <c r="J141">
        <v>0</v>
      </c>
      <c r="K141">
        <v>1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 s="32">
        <f t="shared" si="12"/>
        <v>0</v>
      </c>
      <c r="T141" s="32">
        <f t="shared" si="13"/>
        <v>0</v>
      </c>
      <c r="U141" s="32">
        <f t="shared" si="14"/>
        <v>0</v>
      </c>
      <c r="V141" s="33">
        <f>VLOOKUP(C141,Schedule!$B$3:$T$11,INPUT!D141+1,FALSE)</f>
        <v>9</v>
      </c>
    </row>
    <row r="142" spans="1:22" ht="15" x14ac:dyDescent="0.25">
      <c r="A142" s="1">
        <v>13</v>
      </c>
      <c r="B142" t="str">
        <f t="shared" si="10"/>
        <v>Mike Jung</v>
      </c>
      <c r="C142">
        <f t="shared" si="11"/>
        <v>2</v>
      </c>
      <c r="D142" s="17">
        <v>3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 s="32">
        <f t="shared" si="12"/>
        <v>0</v>
      </c>
      <c r="T142" s="32">
        <f t="shared" si="13"/>
        <v>0</v>
      </c>
      <c r="U142" s="32">
        <f t="shared" si="14"/>
        <v>0</v>
      </c>
      <c r="V142" s="33">
        <f>VLOOKUP(C142,Schedule!$B$3:$T$11,INPUT!D142+1,FALSE)</f>
        <v>9</v>
      </c>
    </row>
    <row r="143" spans="1:22" ht="15" x14ac:dyDescent="0.25">
      <c r="A143" s="1">
        <v>14</v>
      </c>
      <c r="B143" t="str">
        <f t="shared" si="10"/>
        <v>Paul Thomas</v>
      </c>
      <c r="C143">
        <f t="shared" si="11"/>
        <v>2</v>
      </c>
      <c r="D143" s="17">
        <v>3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 s="32">
        <f t="shared" si="12"/>
        <v>0</v>
      </c>
      <c r="T143" s="32">
        <f t="shared" si="13"/>
        <v>0</v>
      </c>
      <c r="U143" s="32">
        <f t="shared" si="14"/>
        <v>0</v>
      </c>
      <c r="V143" s="33">
        <f>VLOOKUP(C143,Schedule!$B$3:$T$11,INPUT!D143+1,FALSE)</f>
        <v>9</v>
      </c>
    </row>
    <row r="144" spans="1:22" ht="15" x14ac:dyDescent="0.25">
      <c r="A144" s="1">
        <v>15</v>
      </c>
      <c r="B144" t="str">
        <f t="shared" si="10"/>
        <v>Sean Peters</v>
      </c>
      <c r="C144">
        <f t="shared" si="11"/>
        <v>3</v>
      </c>
      <c r="D144" s="17">
        <v>3</v>
      </c>
      <c r="E144">
        <v>4</v>
      </c>
      <c r="F144">
        <v>4</v>
      </c>
      <c r="G144">
        <v>3</v>
      </c>
      <c r="H144">
        <v>0</v>
      </c>
      <c r="I144">
        <v>0</v>
      </c>
      <c r="J144">
        <v>0</v>
      </c>
      <c r="K144">
        <v>2</v>
      </c>
      <c r="L144">
        <v>1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 s="32">
        <f t="shared" si="12"/>
        <v>0</v>
      </c>
      <c r="T144" s="32">
        <f t="shared" si="13"/>
        <v>0</v>
      </c>
      <c r="U144" s="32">
        <f t="shared" si="14"/>
        <v>0</v>
      </c>
      <c r="V144" s="33">
        <f>VLOOKUP(C144,Schedule!$B$3:$T$11,INPUT!D144+1,FALSE)</f>
        <v>8</v>
      </c>
    </row>
    <row r="145" spans="1:22" ht="15" x14ac:dyDescent="0.25">
      <c r="A145" s="1">
        <v>16</v>
      </c>
      <c r="B145" t="str">
        <f t="shared" si="10"/>
        <v>Brendan Murphy</v>
      </c>
      <c r="C145">
        <f t="shared" si="11"/>
        <v>3</v>
      </c>
      <c r="D145" s="17">
        <v>3</v>
      </c>
      <c r="E145">
        <v>4</v>
      </c>
      <c r="F145">
        <v>4</v>
      </c>
      <c r="G145">
        <v>2</v>
      </c>
      <c r="H145">
        <v>0</v>
      </c>
      <c r="I145">
        <v>0</v>
      </c>
      <c r="J145">
        <v>0</v>
      </c>
      <c r="K145">
        <v>2</v>
      </c>
      <c r="L145">
        <v>0</v>
      </c>
      <c r="M145">
        <v>0</v>
      </c>
      <c r="N145">
        <v>0</v>
      </c>
      <c r="O145">
        <v>0</v>
      </c>
      <c r="P145">
        <v>1</v>
      </c>
      <c r="Q145">
        <v>0</v>
      </c>
      <c r="R145">
        <v>0</v>
      </c>
      <c r="S145" s="32">
        <f t="shared" si="12"/>
        <v>0</v>
      </c>
      <c r="T145" s="32">
        <f t="shared" si="13"/>
        <v>0</v>
      </c>
      <c r="U145" s="32">
        <f t="shared" si="14"/>
        <v>0</v>
      </c>
      <c r="V145" s="33">
        <f>VLOOKUP(C145,Schedule!$B$3:$T$11,INPUT!D145+1,FALSE)</f>
        <v>8</v>
      </c>
    </row>
    <row r="146" spans="1:22" ht="15" x14ac:dyDescent="0.25">
      <c r="A146" s="1">
        <v>17</v>
      </c>
      <c r="B146" t="str">
        <f t="shared" si="10"/>
        <v>Jim Gangloff</v>
      </c>
      <c r="C146">
        <f t="shared" si="11"/>
        <v>3</v>
      </c>
      <c r="D146" s="17">
        <v>3</v>
      </c>
      <c r="E146">
        <v>4</v>
      </c>
      <c r="F146">
        <v>4</v>
      </c>
      <c r="G146">
        <v>1</v>
      </c>
      <c r="H146">
        <v>0</v>
      </c>
      <c r="I146">
        <v>0</v>
      </c>
      <c r="J146">
        <v>0</v>
      </c>
      <c r="K146">
        <v>1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 s="32">
        <f t="shared" si="12"/>
        <v>0</v>
      </c>
      <c r="T146" s="32">
        <f t="shared" si="13"/>
        <v>0</v>
      </c>
      <c r="U146" s="32">
        <f t="shared" si="14"/>
        <v>0</v>
      </c>
      <c r="V146" s="33">
        <f>VLOOKUP(C146,Schedule!$B$3:$T$11,INPUT!D146+1,FALSE)</f>
        <v>8</v>
      </c>
    </row>
    <row r="147" spans="1:22" ht="15" x14ac:dyDescent="0.25">
      <c r="A147" s="1">
        <v>18</v>
      </c>
      <c r="B147" t="str">
        <f t="shared" si="10"/>
        <v>Mitch Gangloff</v>
      </c>
      <c r="C147">
        <f t="shared" si="11"/>
        <v>3</v>
      </c>
      <c r="D147" s="17">
        <v>3</v>
      </c>
      <c r="E147">
        <v>4</v>
      </c>
      <c r="F147">
        <v>4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 s="32">
        <f t="shared" si="12"/>
        <v>0</v>
      </c>
      <c r="T147" s="32">
        <f t="shared" si="13"/>
        <v>0</v>
      </c>
      <c r="U147" s="32">
        <f t="shared" si="14"/>
        <v>0</v>
      </c>
      <c r="V147" s="33">
        <f>VLOOKUP(C147,Schedule!$B$3:$T$11,INPUT!D147+1,FALSE)</f>
        <v>8</v>
      </c>
    </row>
    <row r="148" spans="1:22" ht="15" x14ac:dyDescent="0.25">
      <c r="A148" s="1">
        <v>19</v>
      </c>
      <c r="B148" t="str">
        <f t="shared" si="10"/>
        <v>Brett Weber</v>
      </c>
      <c r="C148">
        <f t="shared" si="11"/>
        <v>3</v>
      </c>
      <c r="D148" s="17">
        <v>3</v>
      </c>
      <c r="E148">
        <v>4</v>
      </c>
      <c r="F148">
        <v>4</v>
      </c>
      <c r="G148">
        <v>2</v>
      </c>
      <c r="H148">
        <v>0</v>
      </c>
      <c r="I148">
        <v>0</v>
      </c>
      <c r="J148">
        <v>0</v>
      </c>
      <c r="K148">
        <v>2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 s="32">
        <f t="shared" si="12"/>
        <v>0</v>
      </c>
      <c r="T148" s="32">
        <f t="shared" si="13"/>
        <v>0</v>
      </c>
      <c r="U148" s="32">
        <f t="shared" si="14"/>
        <v>0</v>
      </c>
      <c r="V148" s="33">
        <f>VLOOKUP(C148,Schedule!$B$3:$T$11,INPUT!D148+1,FALSE)</f>
        <v>8</v>
      </c>
    </row>
    <row r="149" spans="1:22" ht="15" x14ac:dyDescent="0.25">
      <c r="A149" s="1">
        <v>20</v>
      </c>
      <c r="B149" t="str">
        <f t="shared" si="10"/>
        <v>Matt Eike</v>
      </c>
      <c r="C149">
        <f t="shared" si="11"/>
        <v>3</v>
      </c>
      <c r="D149" s="17">
        <v>3</v>
      </c>
      <c r="E149">
        <v>4</v>
      </c>
      <c r="F149">
        <v>4</v>
      </c>
      <c r="G149">
        <v>1</v>
      </c>
      <c r="H149">
        <v>0</v>
      </c>
      <c r="I149">
        <v>0</v>
      </c>
      <c r="J149">
        <v>0</v>
      </c>
      <c r="K149">
        <v>1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 s="32">
        <f t="shared" si="12"/>
        <v>0</v>
      </c>
      <c r="T149" s="32">
        <f t="shared" si="13"/>
        <v>0</v>
      </c>
      <c r="U149" s="32">
        <f t="shared" si="14"/>
        <v>0</v>
      </c>
      <c r="V149" s="33">
        <f>VLOOKUP(C149,Schedule!$B$3:$T$11,INPUT!D149+1,FALSE)</f>
        <v>8</v>
      </c>
    </row>
    <row r="150" spans="1:22" ht="15" x14ac:dyDescent="0.25">
      <c r="A150" s="1">
        <v>21</v>
      </c>
      <c r="B150" t="str">
        <f t="shared" si="10"/>
        <v>Gabe Brown</v>
      </c>
      <c r="C150">
        <f t="shared" si="11"/>
        <v>3</v>
      </c>
      <c r="D150" s="17">
        <v>3</v>
      </c>
      <c r="E150">
        <v>4</v>
      </c>
      <c r="F150">
        <v>4</v>
      </c>
      <c r="G150">
        <v>1</v>
      </c>
      <c r="H150">
        <v>0</v>
      </c>
      <c r="I150">
        <v>0</v>
      </c>
      <c r="J150">
        <v>0</v>
      </c>
      <c r="K150">
        <v>1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 s="32">
        <f t="shared" si="12"/>
        <v>0</v>
      </c>
      <c r="T150" s="32">
        <f t="shared" si="13"/>
        <v>0</v>
      </c>
      <c r="U150" s="32">
        <f t="shared" si="14"/>
        <v>0</v>
      </c>
      <c r="V150" s="33">
        <f>VLOOKUP(C150,Schedule!$B$3:$T$11,INPUT!D150+1,FALSE)</f>
        <v>8</v>
      </c>
    </row>
    <row r="151" spans="1:22" ht="15" x14ac:dyDescent="0.25">
      <c r="A151" s="1">
        <v>22</v>
      </c>
      <c r="B151" t="str">
        <f t="shared" si="10"/>
        <v>Jim Schlereth</v>
      </c>
      <c r="C151">
        <f t="shared" si="11"/>
        <v>3</v>
      </c>
      <c r="D151" s="17">
        <v>3</v>
      </c>
      <c r="E151">
        <v>4</v>
      </c>
      <c r="F151">
        <v>4</v>
      </c>
      <c r="G151">
        <v>1</v>
      </c>
      <c r="H151">
        <v>0</v>
      </c>
      <c r="I151">
        <v>0</v>
      </c>
      <c r="J151">
        <v>0</v>
      </c>
      <c r="K151">
        <v>1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 s="32">
        <f t="shared" si="12"/>
        <v>0</v>
      </c>
      <c r="T151" s="32">
        <f t="shared" si="13"/>
        <v>0</v>
      </c>
      <c r="U151" s="32">
        <f t="shared" si="14"/>
        <v>0</v>
      </c>
      <c r="V151" s="33">
        <f>VLOOKUP(C151,Schedule!$B$3:$T$11,INPUT!D151+1,FALSE)</f>
        <v>8</v>
      </c>
    </row>
    <row r="152" spans="1:22" ht="15" x14ac:dyDescent="0.25">
      <c r="A152" s="1">
        <v>23</v>
      </c>
      <c r="B152" t="str">
        <f t="shared" si="10"/>
        <v>Tyler Aholt</v>
      </c>
      <c r="C152">
        <f t="shared" si="11"/>
        <v>4</v>
      </c>
      <c r="D152" s="17">
        <v>3</v>
      </c>
      <c r="E152">
        <v>5</v>
      </c>
      <c r="F152">
        <v>5</v>
      </c>
      <c r="G152">
        <v>1</v>
      </c>
      <c r="H152">
        <v>1</v>
      </c>
      <c r="I152">
        <v>0</v>
      </c>
      <c r="J152">
        <v>0</v>
      </c>
      <c r="K152">
        <v>0</v>
      </c>
      <c r="L152">
        <v>0</v>
      </c>
      <c r="M152">
        <v>1</v>
      </c>
      <c r="N152">
        <v>0</v>
      </c>
      <c r="O152">
        <v>0</v>
      </c>
      <c r="P152">
        <v>1</v>
      </c>
      <c r="Q152">
        <v>0</v>
      </c>
      <c r="R152">
        <v>0</v>
      </c>
      <c r="S152" s="32">
        <f t="shared" si="12"/>
        <v>0</v>
      </c>
      <c r="T152" s="32">
        <f t="shared" si="13"/>
        <v>0</v>
      </c>
      <c r="U152" s="32">
        <f t="shared" si="14"/>
        <v>0</v>
      </c>
      <c r="V152" s="33">
        <f>VLOOKUP(C152,Schedule!$B$3:$T$11,INPUT!D152+1,FALSE)</f>
        <v>1</v>
      </c>
    </row>
    <row r="153" spans="1:22" ht="15" x14ac:dyDescent="0.25">
      <c r="A153" s="1">
        <v>24</v>
      </c>
      <c r="B153" t="str">
        <f t="shared" si="10"/>
        <v>Eric Enright</v>
      </c>
      <c r="C153">
        <f t="shared" si="11"/>
        <v>4</v>
      </c>
      <c r="D153" s="17">
        <v>3</v>
      </c>
      <c r="E153">
        <v>4</v>
      </c>
      <c r="F153">
        <v>4</v>
      </c>
      <c r="G153">
        <v>1</v>
      </c>
      <c r="H153">
        <v>0</v>
      </c>
      <c r="I153">
        <v>0</v>
      </c>
      <c r="J153">
        <v>0</v>
      </c>
      <c r="K153">
        <v>1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 s="32">
        <f t="shared" si="12"/>
        <v>0</v>
      </c>
      <c r="T153" s="32">
        <f t="shared" si="13"/>
        <v>0</v>
      </c>
      <c r="U153" s="32">
        <f t="shared" si="14"/>
        <v>0</v>
      </c>
      <c r="V153" s="33">
        <f>VLOOKUP(C153,Schedule!$B$3:$T$11,INPUT!D153+1,FALSE)</f>
        <v>1</v>
      </c>
    </row>
    <row r="154" spans="1:22" ht="15" x14ac:dyDescent="0.25">
      <c r="A154" s="1">
        <v>25</v>
      </c>
      <c r="B154" t="str">
        <f t="shared" si="10"/>
        <v>Tony Glass</v>
      </c>
      <c r="C154">
        <f t="shared" si="11"/>
        <v>4</v>
      </c>
      <c r="D154" s="17">
        <v>3</v>
      </c>
      <c r="E154">
        <v>6</v>
      </c>
      <c r="F154">
        <v>6</v>
      </c>
      <c r="G154">
        <v>3</v>
      </c>
      <c r="H154">
        <v>0</v>
      </c>
      <c r="I154">
        <v>0</v>
      </c>
      <c r="J154">
        <v>0</v>
      </c>
      <c r="K154">
        <v>3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 s="32">
        <f t="shared" si="12"/>
        <v>0</v>
      </c>
      <c r="T154" s="32">
        <f t="shared" si="13"/>
        <v>0</v>
      </c>
      <c r="U154" s="32">
        <f t="shared" si="14"/>
        <v>0</v>
      </c>
      <c r="V154" s="33">
        <f>VLOOKUP(C154,Schedule!$B$3:$T$11,INPUT!D154+1,FALSE)</f>
        <v>1</v>
      </c>
    </row>
    <row r="155" spans="1:22" ht="15" x14ac:dyDescent="0.25">
      <c r="A155" s="1">
        <v>26</v>
      </c>
      <c r="B155" t="str">
        <f t="shared" si="10"/>
        <v>Joe Wiese</v>
      </c>
      <c r="C155">
        <f t="shared" si="11"/>
        <v>4</v>
      </c>
      <c r="D155" s="17">
        <v>3</v>
      </c>
      <c r="E155">
        <v>5</v>
      </c>
      <c r="F155">
        <v>4</v>
      </c>
      <c r="G155">
        <v>3</v>
      </c>
      <c r="H155">
        <v>0</v>
      </c>
      <c r="I155">
        <v>1</v>
      </c>
      <c r="J155">
        <v>0</v>
      </c>
      <c r="K155">
        <v>3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 s="32">
        <f t="shared" si="12"/>
        <v>0</v>
      </c>
      <c r="T155" s="32">
        <f t="shared" si="13"/>
        <v>0</v>
      </c>
      <c r="U155" s="32">
        <f t="shared" si="14"/>
        <v>0</v>
      </c>
      <c r="V155" s="33">
        <f>VLOOKUP(C155,Schedule!$B$3:$T$11,INPUT!D155+1,FALSE)</f>
        <v>1</v>
      </c>
    </row>
    <row r="156" spans="1:22" ht="15" x14ac:dyDescent="0.25">
      <c r="A156" s="1">
        <v>27</v>
      </c>
      <c r="B156" t="str">
        <f t="shared" si="10"/>
        <v>Phil Gangloff</v>
      </c>
      <c r="C156">
        <f t="shared" si="11"/>
        <v>4</v>
      </c>
      <c r="D156" s="17">
        <v>3</v>
      </c>
      <c r="E156">
        <v>5</v>
      </c>
      <c r="F156">
        <v>5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 s="32">
        <f t="shared" si="12"/>
        <v>0</v>
      </c>
      <c r="T156" s="32">
        <f t="shared" si="13"/>
        <v>0</v>
      </c>
      <c r="U156" s="32">
        <f t="shared" si="14"/>
        <v>0</v>
      </c>
      <c r="V156" s="33">
        <f>VLOOKUP(C156,Schedule!$B$3:$T$11,INPUT!D156+1,FALSE)</f>
        <v>1</v>
      </c>
    </row>
    <row r="157" spans="1:22" ht="15" x14ac:dyDescent="0.25">
      <c r="A157" s="1">
        <v>28</v>
      </c>
      <c r="B157" t="str">
        <f t="shared" si="10"/>
        <v>Mike Angelica</v>
      </c>
      <c r="C157">
        <f t="shared" si="11"/>
        <v>4</v>
      </c>
      <c r="D157" s="17">
        <v>3</v>
      </c>
      <c r="E157">
        <v>5</v>
      </c>
      <c r="F157">
        <v>5</v>
      </c>
      <c r="G157">
        <v>3</v>
      </c>
      <c r="H157">
        <v>0</v>
      </c>
      <c r="I157">
        <v>0</v>
      </c>
      <c r="J157">
        <v>0</v>
      </c>
      <c r="K157">
        <v>3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 s="32">
        <f t="shared" si="12"/>
        <v>0</v>
      </c>
      <c r="T157" s="32">
        <f t="shared" si="13"/>
        <v>0</v>
      </c>
      <c r="U157" s="32">
        <f t="shared" si="14"/>
        <v>0</v>
      </c>
      <c r="V157" s="33">
        <f>VLOOKUP(C157,Schedule!$B$3:$T$11,INPUT!D157+1,FALSE)</f>
        <v>1</v>
      </c>
    </row>
    <row r="158" spans="1:22" ht="15" x14ac:dyDescent="0.25">
      <c r="A158" s="1">
        <v>29</v>
      </c>
      <c r="B158" t="str">
        <f t="shared" si="10"/>
        <v>Mike Weber</v>
      </c>
      <c r="C158">
        <f t="shared" si="11"/>
        <v>4</v>
      </c>
      <c r="D158" s="17">
        <v>3</v>
      </c>
      <c r="E158">
        <v>5</v>
      </c>
      <c r="F158">
        <v>5</v>
      </c>
      <c r="G158">
        <v>2</v>
      </c>
      <c r="H158">
        <v>2</v>
      </c>
      <c r="I158">
        <v>0</v>
      </c>
      <c r="J158">
        <v>0</v>
      </c>
      <c r="K158">
        <v>1</v>
      </c>
      <c r="L158">
        <v>0</v>
      </c>
      <c r="M158">
        <v>1</v>
      </c>
      <c r="N158">
        <v>0</v>
      </c>
      <c r="O158">
        <v>0</v>
      </c>
      <c r="P158">
        <v>0</v>
      </c>
      <c r="Q158">
        <v>0</v>
      </c>
      <c r="R158">
        <v>0</v>
      </c>
      <c r="S158" s="32">
        <f t="shared" si="12"/>
        <v>0</v>
      </c>
      <c r="T158" s="32">
        <f t="shared" si="13"/>
        <v>0</v>
      </c>
      <c r="U158" s="32">
        <f t="shared" si="14"/>
        <v>0</v>
      </c>
      <c r="V158" s="33">
        <f>VLOOKUP(C158,Schedule!$B$3:$T$11,INPUT!D158+1,FALSE)</f>
        <v>1</v>
      </c>
    </row>
    <row r="159" spans="1:22" ht="15" x14ac:dyDescent="0.25">
      <c r="A159" s="1">
        <v>30</v>
      </c>
      <c r="B159" t="str">
        <f t="shared" si="10"/>
        <v>Jack Fleming</v>
      </c>
      <c r="C159">
        <f t="shared" si="11"/>
        <v>5</v>
      </c>
      <c r="D159" s="17">
        <v>3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 s="32">
        <f t="shared" si="12"/>
        <v>0</v>
      </c>
      <c r="T159" s="32">
        <f t="shared" si="13"/>
        <v>0</v>
      </c>
      <c r="U159" s="32">
        <f t="shared" si="14"/>
        <v>0</v>
      </c>
      <c r="V159" s="33">
        <f>VLOOKUP(C159,Schedule!$B$3:$T$11,INPUT!D159+1,FALSE)</f>
        <v>0</v>
      </c>
    </row>
    <row r="160" spans="1:22" ht="15" x14ac:dyDescent="0.25">
      <c r="A160" s="1">
        <v>31</v>
      </c>
      <c r="B160" t="str">
        <f t="shared" si="10"/>
        <v>Tom McMahon</v>
      </c>
      <c r="C160">
        <f t="shared" si="11"/>
        <v>5</v>
      </c>
      <c r="D160" s="17">
        <v>3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 s="32">
        <f t="shared" si="12"/>
        <v>0</v>
      </c>
      <c r="T160" s="32">
        <f t="shared" si="13"/>
        <v>0</v>
      </c>
      <c r="U160" s="32">
        <f t="shared" si="14"/>
        <v>0</v>
      </c>
      <c r="V160" s="33">
        <f>VLOOKUP(C160,Schedule!$B$3:$T$11,INPUT!D160+1,FALSE)</f>
        <v>0</v>
      </c>
    </row>
    <row r="161" spans="1:22" ht="15" x14ac:dyDescent="0.25">
      <c r="A161" s="1">
        <v>32</v>
      </c>
      <c r="B161" t="str">
        <f t="shared" si="10"/>
        <v>Elliot Fish</v>
      </c>
      <c r="C161">
        <f t="shared" si="11"/>
        <v>5</v>
      </c>
      <c r="D161" s="17">
        <v>3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 s="32">
        <f t="shared" si="12"/>
        <v>0</v>
      </c>
      <c r="T161" s="32">
        <f t="shared" si="13"/>
        <v>0</v>
      </c>
      <c r="U161" s="32">
        <f t="shared" si="14"/>
        <v>0</v>
      </c>
      <c r="V161" s="33">
        <f>VLOOKUP(C161,Schedule!$B$3:$T$11,INPUT!D161+1,FALSE)</f>
        <v>0</v>
      </c>
    </row>
    <row r="162" spans="1:22" ht="15" x14ac:dyDescent="0.25">
      <c r="A162" s="1">
        <v>33</v>
      </c>
      <c r="B162" t="str">
        <f t="shared" si="10"/>
        <v>Gus Giegling</v>
      </c>
      <c r="C162">
        <f t="shared" si="11"/>
        <v>5</v>
      </c>
      <c r="D162" s="17">
        <v>3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 s="32">
        <f t="shared" si="12"/>
        <v>0</v>
      </c>
      <c r="T162" s="32">
        <f t="shared" si="13"/>
        <v>0</v>
      </c>
      <c r="U162" s="32">
        <f t="shared" si="14"/>
        <v>0</v>
      </c>
      <c r="V162" s="33">
        <f>VLOOKUP(C162,Schedule!$B$3:$T$11,INPUT!D162+1,FALSE)</f>
        <v>0</v>
      </c>
    </row>
    <row r="163" spans="1:22" ht="15" x14ac:dyDescent="0.25">
      <c r="A163" s="1">
        <v>34</v>
      </c>
      <c r="B163" t="str">
        <f t="shared" si="10"/>
        <v>Tommy Faulstich</v>
      </c>
      <c r="C163">
        <f t="shared" si="11"/>
        <v>5</v>
      </c>
      <c r="D163" s="17">
        <v>3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 s="32">
        <f t="shared" si="12"/>
        <v>0</v>
      </c>
      <c r="T163" s="32">
        <f t="shared" si="13"/>
        <v>0</v>
      </c>
      <c r="U163" s="32">
        <f t="shared" si="14"/>
        <v>0</v>
      </c>
      <c r="V163" s="33">
        <f>VLOOKUP(C163,Schedule!$B$3:$T$11,INPUT!D163+1,FALSE)</f>
        <v>0</v>
      </c>
    </row>
    <row r="164" spans="1:22" ht="15" x14ac:dyDescent="0.25">
      <c r="A164" s="1">
        <v>35</v>
      </c>
      <c r="B164" t="str">
        <f t="shared" si="10"/>
        <v>Andrew Evola</v>
      </c>
      <c r="C164">
        <f t="shared" si="11"/>
        <v>5</v>
      </c>
      <c r="D164" s="17">
        <v>3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 s="32">
        <f t="shared" si="12"/>
        <v>0</v>
      </c>
      <c r="T164" s="32">
        <f t="shared" si="13"/>
        <v>0</v>
      </c>
      <c r="U164" s="32">
        <f t="shared" si="14"/>
        <v>0</v>
      </c>
      <c r="V164" s="33">
        <f>VLOOKUP(C164,Schedule!$B$3:$T$11,INPUT!D164+1,FALSE)</f>
        <v>0</v>
      </c>
    </row>
    <row r="165" spans="1:22" ht="15" x14ac:dyDescent="0.25">
      <c r="A165" s="1">
        <v>36</v>
      </c>
      <c r="B165" t="str">
        <f t="shared" si="10"/>
        <v>Mark Connoley</v>
      </c>
      <c r="C165">
        <f t="shared" si="11"/>
        <v>5</v>
      </c>
      <c r="D165" s="17">
        <v>3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 s="32">
        <f t="shared" si="12"/>
        <v>0</v>
      </c>
      <c r="T165" s="32">
        <f t="shared" si="13"/>
        <v>0</v>
      </c>
      <c r="U165" s="32">
        <f t="shared" si="14"/>
        <v>0</v>
      </c>
      <c r="V165" s="33">
        <f>VLOOKUP(C165,Schedule!$B$3:$T$11,INPUT!D165+1,FALSE)</f>
        <v>0</v>
      </c>
    </row>
    <row r="166" spans="1:22" ht="15" x14ac:dyDescent="0.25">
      <c r="A166" s="1">
        <v>37</v>
      </c>
      <c r="B166" t="str">
        <f t="shared" si="10"/>
        <v>Tom Ciolek</v>
      </c>
      <c r="C166">
        <f t="shared" si="11"/>
        <v>6</v>
      </c>
      <c r="D166" s="17">
        <v>3</v>
      </c>
      <c r="E166">
        <v>5</v>
      </c>
      <c r="F166">
        <v>5</v>
      </c>
      <c r="G166">
        <v>2</v>
      </c>
      <c r="H166">
        <v>0</v>
      </c>
      <c r="I166">
        <v>0</v>
      </c>
      <c r="J166">
        <v>0</v>
      </c>
      <c r="K166">
        <v>2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 s="32">
        <f t="shared" si="12"/>
        <v>0</v>
      </c>
      <c r="T166" s="32">
        <f t="shared" si="13"/>
        <v>0</v>
      </c>
      <c r="U166" s="32">
        <f t="shared" si="14"/>
        <v>0</v>
      </c>
      <c r="V166" s="33">
        <f>VLOOKUP(C166,Schedule!$B$3:$T$11,INPUT!D166+1,FALSE)</f>
        <v>7</v>
      </c>
    </row>
    <row r="167" spans="1:22" ht="15" x14ac:dyDescent="0.25">
      <c r="A167" s="1">
        <v>38</v>
      </c>
      <c r="B167" t="str">
        <f t="shared" si="10"/>
        <v>Joe Mathes</v>
      </c>
      <c r="C167">
        <f t="shared" si="11"/>
        <v>6</v>
      </c>
      <c r="D167" s="17">
        <v>3</v>
      </c>
      <c r="E167">
        <v>5</v>
      </c>
      <c r="F167">
        <v>5</v>
      </c>
      <c r="G167">
        <v>1</v>
      </c>
      <c r="H167">
        <v>0</v>
      </c>
      <c r="I167">
        <v>0</v>
      </c>
      <c r="J167">
        <v>0</v>
      </c>
      <c r="K167">
        <v>1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 s="32">
        <f t="shared" si="12"/>
        <v>0</v>
      </c>
      <c r="T167" s="32">
        <f t="shared" si="13"/>
        <v>0</v>
      </c>
      <c r="U167" s="32">
        <f t="shared" si="14"/>
        <v>0</v>
      </c>
      <c r="V167" s="33">
        <f>VLOOKUP(C167,Schedule!$B$3:$T$11,INPUT!D167+1,FALSE)</f>
        <v>7</v>
      </c>
    </row>
    <row r="168" spans="1:22" ht="15" x14ac:dyDescent="0.25">
      <c r="A168" s="1">
        <v>39</v>
      </c>
      <c r="B168" t="str">
        <f t="shared" si="10"/>
        <v>Dan Suchman</v>
      </c>
      <c r="C168">
        <f t="shared" si="11"/>
        <v>6</v>
      </c>
      <c r="D168" s="17">
        <v>3</v>
      </c>
      <c r="E168">
        <v>5</v>
      </c>
      <c r="F168">
        <v>4</v>
      </c>
      <c r="G168">
        <v>1</v>
      </c>
      <c r="H168">
        <v>0</v>
      </c>
      <c r="I168">
        <v>1</v>
      </c>
      <c r="J168">
        <v>0</v>
      </c>
      <c r="K168">
        <v>0</v>
      </c>
      <c r="L168">
        <v>1</v>
      </c>
      <c r="M168">
        <v>0</v>
      </c>
      <c r="N168">
        <v>0</v>
      </c>
      <c r="O168">
        <v>0</v>
      </c>
      <c r="P168">
        <v>1</v>
      </c>
      <c r="Q168">
        <v>0</v>
      </c>
      <c r="R168">
        <v>0</v>
      </c>
      <c r="S168" s="32">
        <f t="shared" si="12"/>
        <v>0</v>
      </c>
      <c r="T168" s="32">
        <f t="shared" si="13"/>
        <v>0</v>
      </c>
      <c r="U168" s="32">
        <f t="shared" si="14"/>
        <v>0</v>
      </c>
      <c r="V168" s="33">
        <f>VLOOKUP(C168,Schedule!$B$3:$T$11,INPUT!D168+1,FALSE)</f>
        <v>7</v>
      </c>
    </row>
    <row r="169" spans="1:22" ht="15" x14ac:dyDescent="0.25">
      <c r="A169" s="1">
        <v>40</v>
      </c>
      <c r="B169" t="str">
        <f t="shared" si="10"/>
        <v>Tom Meadows</v>
      </c>
      <c r="C169">
        <f t="shared" si="11"/>
        <v>6</v>
      </c>
      <c r="D169" s="17">
        <v>3</v>
      </c>
      <c r="E169">
        <v>4</v>
      </c>
      <c r="F169">
        <v>4</v>
      </c>
      <c r="G169">
        <v>2</v>
      </c>
      <c r="H169">
        <v>0</v>
      </c>
      <c r="I169">
        <v>0</v>
      </c>
      <c r="J169">
        <v>0</v>
      </c>
      <c r="K169">
        <v>2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 s="32">
        <f t="shared" si="12"/>
        <v>0</v>
      </c>
      <c r="T169" s="32">
        <f t="shared" si="13"/>
        <v>0</v>
      </c>
      <c r="U169" s="32">
        <f t="shared" si="14"/>
        <v>0</v>
      </c>
      <c r="V169" s="33">
        <f>VLOOKUP(C169,Schedule!$B$3:$T$11,INPUT!D169+1,FALSE)</f>
        <v>7</v>
      </c>
    </row>
    <row r="170" spans="1:22" ht="15" x14ac:dyDescent="0.25">
      <c r="A170" s="1">
        <v>41</v>
      </c>
      <c r="B170" t="str">
        <f t="shared" si="10"/>
        <v>Todd Pierson</v>
      </c>
      <c r="C170">
        <f t="shared" si="11"/>
        <v>6</v>
      </c>
      <c r="D170" s="17">
        <v>3</v>
      </c>
      <c r="E170">
        <v>4</v>
      </c>
      <c r="F170">
        <v>3</v>
      </c>
      <c r="G170">
        <v>1</v>
      </c>
      <c r="H170">
        <v>0</v>
      </c>
      <c r="I170">
        <v>1</v>
      </c>
      <c r="J170">
        <v>0</v>
      </c>
      <c r="K170">
        <v>1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 s="32">
        <f t="shared" si="12"/>
        <v>0</v>
      </c>
      <c r="T170" s="32">
        <f t="shared" si="13"/>
        <v>0</v>
      </c>
      <c r="U170" s="32">
        <f t="shared" si="14"/>
        <v>0</v>
      </c>
      <c r="V170" s="33">
        <f>VLOOKUP(C170,Schedule!$B$3:$T$11,INPUT!D170+1,FALSE)</f>
        <v>7</v>
      </c>
    </row>
    <row r="171" spans="1:22" ht="15" x14ac:dyDescent="0.25">
      <c r="A171" s="1">
        <v>42</v>
      </c>
      <c r="B171" t="str">
        <f t="shared" si="10"/>
        <v>Tim O'Connell</v>
      </c>
      <c r="C171">
        <f t="shared" si="11"/>
        <v>6</v>
      </c>
      <c r="D171" s="17">
        <v>3</v>
      </c>
      <c r="E171">
        <v>4</v>
      </c>
      <c r="F171">
        <v>4</v>
      </c>
      <c r="G171">
        <v>1</v>
      </c>
      <c r="H171">
        <v>0</v>
      </c>
      <c r="I171">
        <v>0</v>
      </c>
      <c r="J171">
        <v>0</v>
      </c>
      <c r="K171">
        <v>1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 s="32">
        <f t="shared" si="12"/>
        <v>0</v>
      </c>
      <c r="T171" s="32">
        <f t="shared" si="13"/>
        <v>0</v>
      </c>
      <c r="U171" s="32">
        <f t="shared" si="14"/>
        <v>0</v>
      </c>
      <c r="V171" s="33">
        <f>VLOOKUP(C171,Schedule!$B$3:$T$11,INPUT!D171+1,FALSE)</f>
        <v>7</v>
      </c>
    </row>
    <row r="172" spans="1:22" ht="15" x14ac:dyDescent="0.25">
      <c r="A172" s="1">
        <v>43</v>
      </c>
      <c r="B172" t="str">
        <f t="shared" si="10"/>
        <v>Pepe Greco</v>
      </c>
      <c r="C172">
        <f t="shared" si="11"/>
        <v>6</v>
      </c>
      <c r="D172" s="17">
        <v>3</v>
      </c>
      <c r="E172">
        <v>4</v>
      </c>
      <c r="F172">
        <v>4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 s="32">
        <f t="shared" si="12"/>
        <v>0</v>
      </c>
      <c r="T172" s="32">
        <f t="shared" si="13"/>
        <v>0</v>
      </c>
      <c r="U172" s="32">
        <f t="shared" si="14"/>
        <v>0</v>
      </c>
      <c r="V172" s="33">
        <f>VLOOKUP(C172,Schedule!$B$3:$T$11,INPUT!D172+1,FALSE)</f>
        <v>7</v>
      </c>
    </row>
    <row r="173" spans="1:22" ht="15" x14ac:dyDescent="0.25">
      <c r="A173" s="1">
        <v>44</v>
      </c>
      <c r="B173" t="str">
        <f t="shared" si="10"/>
        <v>Tony Mazzuca</v>
      </c>
      <c r="C173">
        <f t="shared" si="11"/>
        <v>7</v>
      </c>
      <c r="D173" s="17">
        <v>3</v>
      </c>
      <c r="E173">
        <v>5</v>
      </c>
      <c r="F173">
        <v>2</v>
      </c>
      <c r="G173">
        <v>1</v>
      </c>
      <c r="H173">
        <v>1</v>
      </c>
      <c r="I173">
        <v>3</v>
      </c>
      <c r="J173">
        <v>0</v>
      </c>
      <c r="K173">
        <v>1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 s="32">
        <f t="shared" si="12"/>
        <v>0</v>
      </c>
      <c r="T173" s="32">
        <f t="shared" si="13"/>
        <v>0</v>
      </c>
      <c r="U173" s="32">
        <f t="shared" si="14"/>
        <v>0</v>
      </c>
      <c r="V173" s="33">
        <f>VLOOKUP(C173,Schedule!$B$3:$T$11,INPUT!D173+1,FALSE)</f>
        <v>6</v>
      </c>
    </row>
    <row r="174" spans="1:22" ht="15" x14ac:dyDescent="0.25">
      <c r="A174" s="1">
        <v>45</v>
      </c>
      <c r="B174" t="str">
        <f t="shared" si="10"/>
        <v>Sean Shoults</v>
      </c>
      <c r="C174">
        <f t="shared" si="11"/>
        <v>7</v>
      </c>
      <c r="D174" s="17">
        <v>3</v>
      </c>
      <c r="E174">
        <v>5</v>
      </c>
      <c r="F174">
        <v>4</v>
      </c>
      <c r="G174">
        <v>1</v>
      </c>
      <c r="H174">
        <v>0</v>
      </c>
      <c r="I174">
        <v>1</v>
      </c>
      <c r="J174">
        <v>0</v>
      </c>
      <c r="K174">
        <v>1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 s="32">
        <f t="shared" si="12"/>
        <v>0</v>
      </c>
      <c r="T174" s="32">
        <f t="shared" si="13"/>
        <v>0</v>
      </c>
      <c r="U174" s="32">
        <f t="shared" si="14"/>
        <v>0</v>
      </c>
      <c r="V174" s="33">
        <f>VLOOKUP(C174,Schedule!$B$3:$T$11,INPUT!D174+1,FALSE)</f>
        <v>6</v>
      </c>
    </row>
    <row r="175" spans="1:22" ht="15" x14ac:dyDescent="0.25">
      <c r="A175" s="1">
        <v>46</v>
      </c>
      <c r="B175" t="str">
        <f t="shared" si="10"/>
        <v>Brian Cox</v>
      </c>
      <c r="C175">
        <f t="shared" si="11"/>
        <v>7</v>
      </c>
      <c r="D175" s="17">
        <v>3</v>
      </c>
      <c r="E175">
        <v>5</v>
      </c>
      <c r="F175">
        <v>5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1</v>
      </c>
      <c r="P175">
        <v>0</v>
      </c>
      <c r="Q175">
        <v>0</v>
      </c>
      <c r="R175">
        <v>1</v>
      </c>
      <c r="S175" s="32">
        <f t="shared" si="12"/>
        <v>0</v>
      </c>
      <c r="T175" s="32">
        <f t="shared" si="13"/>
        <v>0</v>
      </c>
      <c r="U175" s="32">
        <f t="shared" si="14"/>
        <v>0</v>
      </c>
      <c r="V175" s="33">
        <f>VLOOKUP(C175,Schedule!$B$3:$T$11,INPUT!D175+1,FALSE)</f>
        <v>6</v>
      </c>
    </row>
    <row r="176" spans="1:22" ht="15" x14ac:dyDescent="0.25">
      <c r="A176" s="1">
        <v>47</v>
      </c>
      <c r="B176" t="str">
        <f t="shared" si="10"/>
        <v>Lou Cole</v>
      </c>
      <c r="C176">
        <f t="shared" si="11"/>
        <v>7</v>
      </c>
      <c r="D176" s="17">
        <v>3</v>
      </c>
      <c r="E176">
        <v>5</v>
      </c>
      <c r="F176">
        <v>3</v>
      </c>
      <c r="G176">
        <v>1</v>
      </c>
      <c r="H176">
        <v>1</v>
      </c>
      <c r="I176">
        <v>0</v>
      </c>
      <c r="J176">
        <v>2</v>
      </c>
      <c r="K176">
        <v>1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 s="32">
        <f t="shared" si="12"/>
        <v>0</v>
      </c>
      <c r="T176" s="32">
        <f t="shared" si="13"/>
        <v>0</v>
      </c>
      <c r="U176" s="32">
        <f t="shared" si="14"/>
        <v>0</v>
      </c>
      <c r="V176" s="33">
        <f>VLOOKUP(C176,Schedule!$B$3:$T$11,INPUT!D176+1,FALSE)</f>
        <v>6</v>
      </c>
    </row>
    <row r="177" spans="1:22" ht="15" x14ac:dyDescent="0.25">
      <c r="A177" s="1">
        <v>48</v>
      </c>
      <c r="B177" t="str">
        <f t="shared" si="10"/>
        <v>Mike Haukap</v>
      </c>
      <c r="C177">
        <f t="shared" si="11"/>
        <v>7</v>
      </c>
      <c r="D177" s="17">
        <v>3</v>
      </c>
      <c r="E177">
        <v>4</v>
      </c>
      <c r="F177">
        <v>3</v>
      </c>
      <c r="G177">
        <v>0</v>
      </c>
      <c r="H177">
        <v>1</v>
      </c>
      <c r="I177">
        <v>1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 s="32">
        <f t="shared" si="12"/>
        <v>0</v>
      </c>
      <c r="T177" s="32">
        <f t="shared" si="13"/>
        <v>0</v>
      </c>
      <c r="U177" s="32">
        <f t="shared" si="14"/>
        <v>0</v>
      </c>
      <c r="V177" s="33">
        <f>VLOOKUP(C177,Schedule!$B$3:$T$11,INPUT!D177+1,FALSE)</f>
        <v>6</v>
      </c>
    </row>
    <row r="178" spans="1:22" ht="15" x14ac:dyDescent="0.25">
      <c r="A178" s="1">
        <v>49</v>
      </c>
      <c r="B178" t="str">
        <f t="shared" si="10"/>
        <v>Adam Wiesehan</v>
      </c>
      <c r="C178">
        <f t="shared" si="11"/>
        <v>7</v>
      </c>
      <c r="D178" s="17">
        <v>3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 s="32">
        <f t="shared" si="12"/>
        <v>0</v>
      </c>
      <c r="T178" s="32">
        <f t="shared" si="13"/>
        <v>0</v>
      </c>
      <c r="U178" s="32">
        <f t="shared" si="14"/>
        <v>0</v>
      </c>
      <c r="V178" s="33">
        <f>VLOOKUP(C178,Schedule!$B$3:$T$11,INPUT!D178+1,FALSE)</f>
        <v>6</v>
      </c>
    </row>
    <row r="179" spans="1:22" ht="15" x14ac:dyDescent="0.25">
      <c r="A179" s="1">
        <v>50</v>
      </c>
      <c r="B179" t="str">
        <f t="shared" si="10"/>
        <v>Jerrod Scowden</v>
      </c>
      <c r="C179">
        <f t="shared" si="11"/>
        <v>7</v>
      </c>
      <c r="D179" s="17">
        <v>3</v>
      </c>
      <c r="E179">
        <v>4</v>
      </c>
      <c r="F179">
        <v>4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 s="32">
        <f t="shared" si="12"/>
        <v>0</v>
      </c>
      <c r="T179" s="32">
        <f t="shared" si="13"/>
        <v>0</v>
      </c>
      <c r="U179" s="32">
        <f t="shared" si="14"/>
        <v>0</v>
      </c>
      <c r="V179" s="33">
        <f>VLOOKUP(C179,Schedule!$B$3:$T$11,INPUT!D179+1,FALSE)</f>
        <v>6</v>
      </c>
    </row>
    <row r="180" spans="1:22" ht="15" x14ac:dyDescent="0.25">
      <c r="A180" s="1">
        <v>51</v>
      </c>
      <c r="B180" t="str">
        <f t="shared" si="10"/>
        <v>Brian Timmons</v>
      </c>
      <c r="C180">
        <f t="shared" si="11"/>
        <v>8</v>
      </c>
      <c r="D180" s="17">
        <v>3</v>
      </c>
      <c r="E180">
        <v>4</v>
      </c>
      <c r="F180">
        <v>4</v>
      </c>
      <c r="G180">
        <v>1</v>
      </c>
      <c r="H180">
        <v>0</v>
      </c>
      <c r="I180">
        <v>0</v>
      </c>
      <c r="J180">
        <v>0</v>
      </c>
      <c r="K180">
        <v>1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 s="32">
        <f t="shared" si="12"/>
        <v>0</v>
      </c>
      <c r="T180" s="32">
        <f t="shared" si="13"/>
        <v>0</v>
      </c>
      <c r="U180" s="32">
        <f t="shared" si="14"/>
        <v>0</v>
      </c>
      <c r="V180" s="33">
        <f>VLOOKUP(C180,Schedule!$B$3:$T$11,INPUT!D180+1,FALSE)</f>
        <v>3</v>
      </c>
    </row>
    <row r="181" spans="1:22" ht="15" x14ac:dyDescent="0.25">
      <c r="A181" s="1">
        <v>52</v>
      </c>
      <c r="B181" t="str">
        <f t="shared" si="10"/>
        <v>Jason Perniciaro</v>
      </c>
      <c r="C181">
        <f t="shared" si="11"/>
        <v>8</v>
      </c>
      <c r="D181" s="17">
        <v>3</v>
      </c>
      <c r="E181">
        <v>4</v>
      </c>
      <c r="F181">
        <v>3</v>
      </c>
      <c r="G181">
        <v>2</v>
      </c>
      <c r="H181">
        <v>0</v>
      </c>
      <c r="I181">
        <v>1</v>
      </c>
      <c r="J181">
        <v>0</v>
      </c>
      <c r="K181">
        <v>2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 s="32">
        <f t="shared" si="12"/>
        <v>0</v>
      </c>
      <c r="T181" s="32">
        <f t="shared" si="13"/>
        <v>0</v>
      </c>
      <c r="U181" s="32">
        <f t="shared" si="14"/>
        <v>0</v>
      </c>
      <c r="V181" s="33">
        <f>VLOOKUP(C181,Schedule!$B$3:$T$11,INPUT!D181+1,FALSE)</f>
        <v>3</v>
      </c>
    </row>
    <row r="182" spans="1:22" ht="15" x14ac:dyDescent="0.25">
      <c r="A182" s="1">
        <v>53</v>
      </c>
      <c r="B182" t="str">
        <f t="shared" si="10"/>
        <v>Jeff Fuller</v>
      </c>
      <c r="C182">
        <f t="shared" si="11"/>
        <v>8</v>
      </c>
      <c r="D182" s="17">
        <v>3</v>
      </c>
      <c r="E182">
        <v>4</v>
      </c>
      <c r="F182">
        <v>4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1</v>
      </c>
      <c r="P182">
        <v>0</v>
      </c>
      <c r="Q182">
        <v>0</v>
      </c>
      <c r="R182">
        <v>0</v>
      </c>
      <c r="S182" s="32">
        <f t="shared" si="12"/>
        <v>0</v>
      </c>
      <c r="T182" s="32">
        <f t="shared" si="13"/>
        <v>0</v>
      </c>
      <c r="U182" s="32">
        <f t="shared" si="14"/>
        <v>0</v>
      </c>
      <c r="V182" s="33">
        <f>VLOOKUP(C182,Schedule!$B$3:$T$11,INPUT!D182+1,FALSE)</f>
        <v>3</v>
      </c>
    </row>
    <row r="183" spans="1:22" ht="15" x14ac:dyDescent="0.25">
      <c r="A183" s="1">
        <v>54</v>
      </c>
      <c r="B183" t="str">
        <f t="shared" si="10"/>
        <v>Marty Plassmeyer</v>
      </c>
      <c r="C183">
        <f t="shared" si="11"/>
        <v>8</v>
      </c>
      <c r="D183" s="17">
        <v>3</v>
      </c>
      <c r="E183">
        <v>4</v>
      </c>
      <c r="F183">
        <v>4</v>
      </c>
      <c r="G183">
        <v>1</v>
      </c>
      <c r="H183">
        <v>1</v>
      </c>
      <c r="I183">
        <v>0</v>
      </c>
      <c r="J183">
        <v>0</v>
      </c>
      <c r="K183">
        <v>0</v>
      </c>
      <c r="L183">
        <v>1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 s="32">
        <f t="shared" si="12"/>
        <v>0</v>
      </c>
      <c r="T183" s="32">
        <f t="shared" si="13"/>
        <v>0</v>
      </c>
      <c r="U183" s="32">
        <f t="shared" si="14"/>
        <v>0</v>
      </c>
      <c r="V183" s="33">
        <f>VLOOKUP(C183,Schedule!$B$3:$T$11,INPUT!D183+1,FALSE)</f>
        <v>3</v>
      </c>
    </row>
    <row r="184" spans="1:22" ht="15" x14ac:dyDescent="0.25">
      <c r="A184" s="1">
        <v>55</v>
      </c>
      <c r="B184" t="str">
        <f t="shared" si="10"/>
        <v>Mike McCoy</v>
      </c>
      <c r="C184">
        <f t="shared" si="11"/>
        <v>8</v>
      </c>
      <c r="D184" s="17">
        <v>3</v>
      </c>
      <c r="E184">
        <v>4</v>
      </c>
      <c r="F184">
        <v>4</v>
      </c>
      <c r="G184">
        <v>2</v>
      </c>
      <c r="H184">
        <v>0</v>
      </c>
      <c r="I184">
        <v>0</v>
      </c>
      <c r="J184">
        <v>0</v>
      </c>
      <c r="K184">
        <v>2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 s="32">
        <f t="shared" si="12"/>
        <v>0</v>
      </c>
      <c r="T184" s="32">
        <f t="shared" si="13"/>
        <v>0</v>
      </c>
      <c r="U184" s="32">
        <f t="shared" si="14"/>
        <v>0</v>
      </c>
      <c r="V184" s="33">
        <f>VLOOKUP(C184,Schedule!$B$3:$T$11,INPUT!D184+1,FALSE)</f>
        <v>3</v>
      </c>
    </row>
    <row r="185" spans="1:22" ht="15" x14ac:dyDescent="0.25">
      <c r="A185" s="1">
        <v>56</v>
      </c>
      <c r="B185" t="str">
        <f t="shared" si="10"/>
        <v>Sam Scharenberg</v>
      </c>
      <c r="C185">
        <f t="shared" si="11"/>
        <v>8</v>
      </c>
      <c r="D185" s="17">
        <v>3</v>
      </c>
      <c r="E185">
        <v>4</v>
      </c>
      <c r="F185">
        <v>4</v>
      </c>
      <c r="G185">
        <v>2</v>
      </c>
      <c r="H185">
        <v>1</v>
      </c>
      <c r="I185">
        <v>0</v>
      </c>
      <c r="J185">
        <v>0</v>
      </c>
      <c r="K185">
        <v>2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 s="32">
        <f t="shared" si="12"/>
        <v>0</v>
      </c>
      <c r="T185" s="32">
        <f t="shared" si="13"/>
        <v>0</v>
      </c>
      <c r="U185" s="32">
        <f t="shared" si="14"/>
        <v>0</v>
      </c>
      <c r="V185" s="33">
        <f>VLOOKUP(C185,Schedule!$B$3:$T$11,INPUT!D185+1,FALSE)</f>
        <v>3</v>
      </c>
    </row>
    <row r="186" spans="1:22" ht="15" x14ac:dyDescent="0.25">
      <c r="A186" s="1">
        <v>57</v>
      </c>
      <c r="B186" t="str">
        <f t="shared" si="10"/>
        <v>Sean Lewis</v>
      </c>
      <c r="C186">
        <f t="shared" si="11"/>
        <v>8</v>
      </c>
      <c r="D186" s="17">
        <v>3</v>
      </c>
      <c r="E186">
        <v>4</v>
      </c>
      <c r="F186">
        <v>3</v>
      </c>
      <c r="G186">
        <v>0</v>
      </c>
      <c r="H186">
        <v>0</v>
      </c>
      <c r="I186">
        <v>1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 s="32">
        <f t="shared" si="12"/>
        <v>0</v>
      </c>
      <c r="T186" s="32">
        <f t="shared" si="13"/>
        <v>0</v>
      </c>
      <c r="U186" s="32">
        <f t="shared" si="14"/>
        <v>0</v>
      </c>
      <c r="V186" s="33">
        <f>VLOOKUP(C186,Schedule!$B$3:$T$11,INPUT!D186+1,FALSE)</f>
        <v>3</v>
      </c>
    </row>
    <row r="187" spans="1:22" ht="15" x14ac:dyDescent="0.25">
      <c r="A187" s="1">
        <v>58</v>
      </c>
      <c r="B187" t="str">
        <f t="shared" si="10"/>
        <v>Ted Wiese</v>
      </c>
      <c r="C187">
        <f t="shared" si="11"/>
        <v>9</v>
      </c>
      <c r="D187" s="17">
        <v>3</v>
      </c>
      <c r="E187">
        <v>5</v>
      </c>
      <c r="F187">
        <v>4</v>
      </c>
      <c r="G187">
        <v>1</v>
      </c>
      <c r="H187">
        <v>1</v>
      </c>
      <c r="I187">
        <v>1</v>
      </c>
      <c r="J187">
        <v>0</v>
      </c>
      <c r="K187">
        <v>1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 s="32">
        <f t="shared" si="12"/>
        <v>0</v>
      </c>
      <c r="T187" s="32">
        <f t="shared" si="13"/>
        <v>0</v>
      </c>
      <c r="U187" s="32">
        <f t="shared" si="14"/>
        <v>0</v>
      </c>
      <c r="V187" s="33">
        <f>VLOOKUP(C187,Schedule!$B$3:$T$11,INPUT!D187+1,FALSE)</f>
        <v>2</v>
      </c>
    </row>
    <row r="188" spans="1:22" ht="15" x14ac:dyDescent="0.25">
      <c r="A188" s="1">
        <v>59</v>
      </c>
      <c r="B188" t="str">
        <f t="shared" si="10"/>
        <v>Bob Farrell</v>
      </c>
      <c r="C188">
        <f t="shared" si="11"/>
        <v>9</v>
      </c>
      <c r="D188" s="17">
        <v>3</v>
      </c>
      <c r="E188">
        <v>5</v>
      </c>
      <c r="F188">
        <v>4</v>
      </c>
      <c r="G188">
        <v>2</v>
      </c>
      <c r="H188">
        <v>1</v>
      </c>
      <c r="I188">
        <v>0</v>
      </c>
      <c r="J188">
        <v>1</v>
      </c>
      <c r="K188">
        <v>2</v>
      </c>
      <c r="L188">
        <v>0</v>
      </c>
      <c r="M188">
        <v>0</v>
      </c>
      <c r="N188">
        <v>0</v>
      </c>
      <c r="O188">
        <v>0</v>
      </c>
      <c r="P188">
        <v>1</v>
      </c>
      <c r="Q188">
        <v>0</v>
      </c>
      <c r="R188">
        <v>0</v>
      </c>
      <c r="S188" s="32">
        <f t="shared" si="12"/>
        <v>0</v>
      </c>
      <c r="T188" s="32">
        <f t="shared" si="13"/>
        <v>0</v>
      </c>
      <c r="U188" s="32">
        <f t="shared" si="14"/>
        <v>0</v>
      </c>
      <c r="V188" s="33">
        <f>VLOOKUP(C188,Schedule!$B$3:$T$11,INPUT!D188+1,FALSE)</f>
        <v>2</v>
      </c>
    </row>
    <row r="189" spans="1:22" ht="15" x14ac:dyDescent="0.25">
      <c r="A189" s="1">
        <v>60</v>
      </c>
      <c r="B189" t="str">
        <f t="shared" si="10"/>
        <v>Jimbo Smith</v>
      </c>
      <c r="C189">
        <f t="shared" si="11"/>
        <v>9</v>
      </c>
      <c r="D189" s="17">
        <v>3</v>
      </c>
      <c r="E189">
        <v>5</v>
      </c>
      <c r="F189">
        <v>2</v>
      </c>
      <c r="G189">
        <v>0</v>
      </c>
      <c r="H189">
        <v>0</v>
      </c>
      <c r="I189">
        <v>1</v>
      </c>
      <c r="J189">
        <v>2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 s="32">
        <f t="shared" si="12"/>
        <v>0</v>
      </c>
      <c r="T189" s="32">
        <f t="shared" si="13"/>
        <v>0</v>
      </c>
      <c r="U189" s="32">
        <f t="shared" si="14"/>
        <v>0</v>
      </c>
      <c r="V189" s="33">
        <f>VLOOKUP(C189,Schedule!$B$3:$T$11,INPUT!D189+1,FALSE)</f>
        <v>2</v>
      </c>
    </row>
    <row r="190" spans="1:22" ht="15" x14ac:dyDescent="0.25">
      <c r="A190" s="1">
        <v>61</v>
      </c>
      <c r="B190" t="str">
        <f t="shared" si="10"/>
        <v>Mike Gebhardt</v>
      </c>
      <c r="C190">
        <f t="shared" si="11"/>
        <v>9</v>
      </c>
      <c r="D190" s="17">
        <v>3</v>
      </c>
      <c r="E190">
        <v>5</v>
      </c>
      <c r="F190">
        <v>3</v>
      </c>
      <c r="G190">
        <v>0</v>
      </c>
      <c r="H190">
        <v>0</v>
      </c>
      <c r="I190">
        <v>1</v>
      </c>
      <c r="J190">
        <v>1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 s="32">
        <f t="shared" si="12"/>
        <v>0</v>
      </c>
      <c r="T190" s="32">
        <f t="shared" si="13"/>
        <v>0</v>
      </c>
      <c r="U190" s="32">
        <f t="shared" si="14"/>
        <v>0</v>
      </c>
      <c r="V190" s="33">
        <f>VLOOKUP(C190,Schedule!$B$3:$T$11,INPUT!D190+1,FALSE)</f>
        <v>2</v>
      </c>
    </row>
    <row r="191" spans="1:22" ht="15" x14ac:dyDescent="0.25">
      <c r="A191" s="1">
        <v>62</v>
      </c>
      <c r="B191" t="str">
        <f t="shared" si="10"/>
        <v>Larry Lasley</v>
      </c>
      <c r="C191">
        <f t="shared" si="11"/>
        <v>9</v>
      </c>
      <c r="D191" s="17">
        <v>3</v>
      </c>
      <c r="E191">
        <v>5</v>
      </c>
      <c r="F191">
        <v>5</v>
      </c>
      <c r="G191">
        <v>1</v>
      </c>
      <c r="H191">
        <v>0</v>
      </c>
      <c r="I191">
        <v>0</v>
      </c>
      <c r="J191">
        <v>0</v>
      </c>
      <c r="K191">
        <v>1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 s="32">
        <f t="shared" si="12"/>
        <v>0</v>
      </c>
      <c r="T191" s="32">
        <f t="shared" si="13"/>
        <v>0</v>
      </c>
      <c r="U191" s="32">
        <f t="shared" si="14"/>
        <v>0</v>
      </c>
      <c r="V191" s="33">
        <f>VLOOKUP(C191,Schedule!$B$3:$T$11,INPUT!D191+1,FALSE)</f>
        <v>2</v>
      </c>
    </row>
    <row r="192" spans="1:22" ht="15" x14ac:dyDescent="0.25">
      <c r="A192" s="1">
        <v>63</v>
      </c>
      <c r="B192" t="str">
        <f t="shared" si="10"/>
        <v>Doug McCluskey</v>
      </c>
      <c r="C192">
        <f t="shared" si="11"/>
        <v>9</v>
      </c>
      <c r="D192" s="17">
        <v>3</v>
      </c>
      <c r="E192">
        <v>5</v>
      </c>
      <c r="F192">
        <v>4</v>
      </c>
      <c r="G192">
        <v>0</v>
      </c>
      <c r="H192">
        <v>0</v>
      </c>
      <c r="I192">
        <v>0</v>
      </c>
      <c r="J192">
        <v>1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 s="32">
        <f t="shared" si="12"/>
        <v>0</v>
      </c>
      <c r="T192" s="32">
        <f t="shared" si="13"/>
        <v>0</v>
      </c>
      <c r="U192" s="32">
        <f t="shared" si="14"/>
        <v>0</v>
      </c>
      <c r="V192" s="33">
        <f>VLOOKUP(C192,Schedule!$B$3:$T$11,INPUT!D192+1,FALSE)</f>
        <v>2</v>
      </c>
    </row>
    <row r="193" spans="1:22" ht="15" x14ac:dyDescent="0.25">
      <c r="A193" s="1">
        <v>64</v>
      </c>
      <c r="B193" t="str">
        <f t="shared" si="10"/>
        <v>Tyler Rosen</v>
      </c>
      <c r="C193">
        <f t="shared" si="11"/>
        <v>9</v>
      </c>
      <c r="D193" s="17">
        <v>3</v>
      </c>
      <c r="E193">
        <v>4</v>
      </c>
      <c r="F193">
        <v>4</v>
      </c>
      <c r="G193">
        <v>1</v>
      </c>
      <c r="H193">
        <v>0</v>
      </c>
      <c r="I193">
        <v>0</v>
      </c>
      <c r="J193">
        <v>0</v>
      </c>
      <c r="K193">
        <v>1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 s="32">
        <f t="shared" si="12"/>
        <v>0</v>
      </c>
      <c r="T193" s="32">
        <f t="shared" si="13"/>
        <v>0</v>
      </c>
      <c r="U193" s="32">
        <f t="shared" si="14"/>
        <v>0</v>
      </c>
      <c r="V193" s="33">
        <f>VLOOKUP(C193,Schedule!$B$3:$T$11,INPUT!D193+1,FALSE)</f>
        <v>2</v>
      </c>
    </row>
    <row r="194" spans="1:22" ht="15" x14ac:dyDescent="0.25">
      <c r="A194" s="1">
        <v>1</v>
      </c>
      <c r="B194" t="str">
        <f t="shared" ref="B194:B257" si="15">VLOOKUP(A194,RosterVL,2,FALSE)</f>
        <v>Phil Alles</v>
      </c>
      <c r="C194">
        <f t="shared" ref="C194:C257" si="16">VLOOKUP(A194,RosterVL,3,FALSE)</f>
        <v>1</v>
      </c>
      <c r="D194" s="17">
        <v>4</v>
      </c>
      <c r="E194">
        <v>2</v>
      </c>
      <c r="F194">
        <v>2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 s="32">
        <f t="shared" ref="S194:S257" si="17">IF(SUM(K194:N194)=G194,0,1)</f>
        <v>0</v>
      </c>
      <c r="T194" s="32">
        <f t="shared" ref="T194:T257" si="18">IF(SUM(F194,I194,J194)=E194,0,1)</f>
        <v>0</v>
      </c>
      <c r="U194" s="32">
        <f t="shared" ref="U194:U257" si="19">IF(E194-SUM(I194,J194)=F194,0,1)</f>
        <v>0</v>
      </c>
      <c r="V194" s="33">
        <f>VLOOKUP(C194,Schedule!$B$3:$T$11,INPUT!D770+1,FALSE)</f>
        <v>4</v>
      </c>
    </row>
    <row r="195" spans="1:22" ht="15" x14ac:dyDescent="0.25">
      <c r="A195" s="1">
        <v>2</v>
      </c>
      <c r="B195" t="str">
        <f t="shared" si="15"/>
        <v>Mike Rainbolt</v>
      </c>
      <c r="C195">
        <f t="shared" si="16"/>
        <v>1</v>
      </c>
      <c r="D195" s="17">
        <v>4</v>
      </c>
      <c r="E195">
        <v>3</v>
      </c>
      <c r="F195">
        <v>3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1</v>
      </c>
      <c r="Q195">
        <v>0</v>
      </c>
      <c r="R195">
        <v>0</v>
      </c>
      <c r="S195" s="32">
        <f t="shared" si="17"/>
        <v>0</v>
      </c>
      <c r="T195" s="32">
        <f t="shared" si="18"/>
        <v>0</v>
      </c>
      <c r="U195" s="32">
        <f t="shared" si="19"/>
        <v>0</v>
      </c>
      <c r="V195" s="33">
        <f>VLOOKUP(C195,Schedule!$B$3:$T$11,INPUT!D771+1,FALSE)</f>
        <v>4</v>
      </c>
    </row>
    <row r="196" spans="1:22" ht="15" x14ac:dyDescent="0.25">
      <c r="A196" s="1">
        <v>3</v>
      </c>
      <c r="B196" t="str">
        <f t="shared" si="15"/>
        <v>Steven Dooley</v>
      </c>
      <c r="C196">
        <f t="shared" si="16"/>
        <v>1</v>
      </c>
      <c r="D196" s="17">
        <v>4</v>
      </c>
      <c r="E196">
        <v>2</v>
      </c>
      <c r="F196">
        <v>2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 s="32">
        <f t="shared" si="17"/>
        <v>0</v>
      </c>
      <c r="T196" s="32">
        <f t="shared" si="18"/>
        <v>0</v>
      </c>
      <c r="U196" s="32">
        <f t="shared" si="19"/>
        <v>0</v>
      </c>
      <c r="V196" s="33">
        <f>VLOOKUP(C196,Schedule!$B$3:$T$11,INPUT!D772+1,FALSE)</f>
        <v>4</v>
      </c>
    </row>
    <row r="197" spans="1:22" ht="15" x14ac:dyDescent="0.25">
      <c r="A197" s="1">
        <v>4</v>
      </c>
      <c r="B197" t="str">
        <f t="shared" si="15"/>
        <v>Dave Kohring</v>
      </c>
      <c r="C197">
        <f t="shared" si="16"/>
        <v>1</v>
      </c>
      <c r="D197" s="17">
        <v>5</v>
      </c>
      <c r="E197">
        <v>4</v>
      </c>
      <c r="F197">
        <v>4</v>
      </c>
      <c r="G197">
        <v>1</v>
      </c>
      <c r="H197">
        <v>0</v>
      </c>
      <c r="I197">
        <v>0</v>
      </c>
      <c r="J197">
        <v>0</v>
      </c>
      <c r="K197">
        <v>1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 s="32">
        <f t="shared" si="17"/>
        <v>0</v>
      </c>
      <c r="T197" s="32">
        <f t="shared" si="18"/>
        <v>0</v>
      </c>
      <c r="U197" s="32">
        <f t="shared" si="19"/>
        <v>0</v>
      </c>
      <c r="V197" s="33">
        <f>VLOOKUP(C197,Schedule!$B$3:$T$11,INPUT!D197+1,FALSE)</f>
        <v>5</v>
      </c>
    </row>
    <row r="198" spans="1:22" ht="15" x14ac:dyDescent="0.25">
      <c r="A198" s="1">
        <v>5</v>
      </c>
      <c r="B198" t="str">
        <f t="shared" si="15"/>
        <v>Rick Funk</v>
      </c>
      <c r="C198">
        <f t="shared" si="16"/>
        <v>1</v>
      </c>
      <c r="D198" s="17">
        <v>5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 s="32">
        <f t="shared" si="17"/>
        <v>0</v>
      </c>
      <c r="T198" s="32">
        <f t="shared" si="18"/>
        <v>0</v>
      </c>
      <c r="U198" s="32">
        <f t="shared" si="19"/>
        <v>0</v>
      </c>
      <c r="V198" s="33">
        <f>VLOOKUP(C198,Schedule!$B$3:$T$11,INPUT!D198+1,FALSE)</f>
        <v>5</v>
      </c>
    </row>
    <row r="199" spans="1:22" ht="15" x14ac:dyDescent="0.25">
      <c r="A199" s="1">
        <v>6</v>
      </c>
      <c r="B199" t="str">
        <f t="shared" si="15"/>
        <v>Marc Rosen</v>
      </c>
      <c r="C199">
        <f t="shared" si="16"/>
        <v>1</v>
      </c>
      <c r="D199" s="17">
        <v>5</v>
      </c>
      <c r="E199">
        <v>4</v>
      </c>
      <c r="F199">
        <v>4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 s="32">
        <f t="shared" si="17"/>
        <v>0</v>
      </c>
      <c r="T199" s="32">
        <f t="shared" si="18"/>
        <v>0</v>
      </c>
      <c r="U199" s="32">
        <f t="shared" si="19"/>
        <v>0</v>
      </c>
      <c r="V199" s="33">
        <f>VLOOKUP(C199,Schedule!$B$3:$T$11,INPUT!D199+1,FALSE)</f>
        <v>5</v>
      </c>
    </row>
    <row r="200" spans="1:22" ht="15" x14ac:dyDescent="0.25">
      <c r="A200" s="1">
        <v>7</v>
      </c>
      <c r="B200" t="str">
        <f t="shared" si="15"/>
        <v>Jeremy Lentz</v>
      </c>
      <c r="C200">
        <f t="shared" si="16"/>
        <v>1</v>
      </c>
      <c r="D200" s="17">
        <v>5</v>
      </c>
      <c r="E200">
        <v>4</v>
      </c>
      <c r="F200">
        <v>4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 s="32">
        <f t="shared" si="17"/>
        <v>0</v>
      </c>
      <c r="T200" s="32">
        <f t="shared" si="18"/>
        <v>0</v>
      </c>
      <c r="U200" s="32">
        <f t="shared" si="19"/>
        <v>0</v>
      </c>
      <c r="V200" s="33">
        <f>VLOOKUP(C200,Schedule!$B$3:$T$11,INPUT!D200+1,FALSE)</f>
        <v>5</v>
      </c>
    </row>
    <row r="201" spans="1:22" ht="15" x14ac:dyDescent="0.25">
      <c r="A201" s="1">
        <v>8</v>
      </c>
      <c r="B201" t="str">
        <f t="shared" si="15"/>
        <v>Donnie Rulo</v>
      </c>
      <c r="C201">
        <f t="shared" si="16"/>
        <v>2</v>
      </c>
      <c r="D201" s="17">
        <v>5</v>
      </c>
      <c r="E201">
        <v>5</v>
      </c>
      <c r="F201">
        <v>5</v>
      </c>
      <c r="G201">
        <v>2</v>
      </c>
      <c r="H201">
        <v>0</v>
      </c>
      <c r="I201">
        <v>0</v>
      </c>
      <c r="J201">
        <v>0</v>
      </c>
      <c r="K201">
        <v>1</v>
      </c>
      <c r="L201">
        <v>1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 s="32">
        <f t="shared" si="17"/>
        <v>0</v>
      </c>
      <c r="T201" s="32">
        <f t="shared" si="18"/>
        <v>0</v>
      </c>
      <c r="U201" s="32">
        <f t="shared" si="19"/>
        <v>0</v>
      </c>
      <c r="V201" s="33">
        <f>VLOOKUP(C201,Schedule!$B$3:$T$11,INPUT!D201+1,FALSE)</f>
        <v>4</v>
      </c>
    </row>
    <row r="202" spans="1:22" ht="15" x14ac:dyDescent="0.25">
      <c r="A202" s="1">
        <v>9</v>
      </c>
      <c r="B202" t="str">
        <f t="shared" si="15"/>
        <v>Ernie Luna</v>
      </c>
      <c r="C202">
        <f t="shared" si="16"/>
        <v>2</v>
      </c>
      <c r="D202" s="17">
        <v>5</v>
      </c>
      <c r="E202">
        <v>4</v>
      </c>
      <c r="F202">
        <v>4</v>
      </c>
      <c r="G202">
        <v>2</v>
      </c>
      <c r="H202">
        <v>0</v>
      </c>
      <c r="I202">
        <v>0</v>
      </c>
      <c r="J202">
        <v>0</v>
      </c>
      <c r="K202">
        <v>2</v>
      </c>
      <c r="L202">
        <v>0</v>
      </c>
      <c r="M202">
        <v>0</v>
      </c>
      <c r="N202">
        <v>0</v>
      </c>
      <c r="O202">
        <v>0</v>
      </c>
      <c r="P202">
        <v>1</v>
      </c>
      <c r="Q202">
        <v>0</v>
      </c>
      <c r="R202">
        <v>0</v>
      </c>
      <c r="S202" s="32">
        <f t="shared" si="17"/>
        <v>0</v>
      </c>
      <c r="T202" s="32">
        <f t="shared" si="18"/>
        <v>0</v>
      </c>
      <c r="U202" s="32">
        <f t="shared" si="19"/>
        <v>0</v>
      </c>
      <c r="V202" s="33">
        <f>VLOOKUP(C202,Schedule!$B$3:$T$11,INPUT!D202+1,FALSE)</f>
        <v>4</v>
      </c>
    </row>
    <row r="203" spans="1:22" ht="15" x14ac:dyDescent="0.25">
      <c r="A203" s="1">
        <v>10</v>
      </c>
      <c r="B203" t="str">
        <f t="shared" si="15"/>
        <v>Lee Renfrow</v>
      </c>
      <c r="C203">
        <f t="shared" si="16"/>
        <v>2</v>
      </c>
      <c r="D203" s="17">
        <v>5</v>
      </c>
      <c r="E203">
        <v>4</v>
      </c>
      <c r="F203">
        <v>4</v>
      </c>
      <c r="G203">
        <v>1</v>
      </c>
      <c r="H203">
        <v>0</v>
      </c>
      <c r="I203">
        <v>0</v>
      </c>
      <c r="J203">
        <v>0</v>
      </c>
      <c r="K203">
        <v>1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 s="32">
        <f t="shared" si="17"/>
        <v>0</v>
      </c>
      <c r="T203" s="32">
        <f t="shared" si="18"/>
        <v>0</v>
      </c>
      <c r="U203" s="32">
        <f t="shared" si="19"/>
        <v>0</v>
      </c>
      <c r="V203" s="33">
        <f>VLOOKUP(C203,Schedule!$B$3:$T$11,INPUT!D203+1,FALSE)</f>
        <v>4</v>
      </c>
    </row>
    <row r="204" spans="1:22" ht="15" x14ac:dyDescent="0.25">
      <c r="A204" s="1">
        <v>11</v>
      </c>
      <c r="B204" t="str">
        <f t="shared" si="15"/>
        <v>Ruben Plancart</v>
      </c>
      <c r="C204">
        <f t="shared" si="16"/>
        <v>2</v>
      </c>
      <c r="D204" s="17">
        <v>5</v>
      </c>
      <c r="E204">
        <v>4</v>
      </c>
      <c r="F204">
        <v>4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 s="32">
        <f t="shared" si="17"/>
        <v>0</v>
      </c>
      <c r="T204" s="32">
        <f t="shared" si="18"/>
        <v>0</v>
      </c>
      <c r="U204" s="32">
        <f t="shared" si="19"/>
        <v>0</v>
      </c>
      <c r="V204" s="33">
        <f>VLOOKUP(C204,Schedule!$B$3:$T$11,INPUT!D204+1,FALSE)</f>
        <v>4</v>
      </c>
    </row>
    <row r="205" spans="1:22" ht="15" x14ac:dyDescent="0.25">
      <c r="A205" s="1">
        <v>12</v>
      </c>
      <c r="B205" t="str">
        <f t="shared" si="15"/>
        <v>Gerald Brown</v>
      </c>
      <c r="C205">
        <f t="shared" si="16"/>
        <v>2</v>
      </c>
      <c r="D205" s="17">
        <v>5</v>
      </c>
      <c r="E205">
        <v>4</v>
      </c>
      <c r="F205">
        <v>4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 s="32">
        <f t="shared" si="17"/>
        <v>0</v>
      </c>
      <c r="T205" s="32">
        <f t="shared" si="18"/>
        <v>0</v>
      </c>
      <c r="U205" s="32">
        <f t="shared" si="19"/>
        <v>0</v>
      </c>
      <c r="V205" s="33">
        <f>VLOOKUP(C205,Schedule!$B$3:$T$11,INPUT!D205+1,FALSE)</f>
        <v>4</v>
      </c>
    </row>
    <row r="206" spans="1:22" ht="15" x14ac:dyDescent="0.25">
      <c r="A206" s="1">
        <v>13</v>
      </c>
      <c r="B206" t="str">
        <f t="shared" si="15"/>
        <v>Mike Jung</v>
      </c>
      <c r="C206">
        <f t="shared" si="16"/>
        <v>2</v>
      </c>
      <c r="D206" s="17">
        <v>5</v>
      </c>
      <c r="E206">
        <v>4</v>
      </c>
      <c r="F206">
        <v>4</v>
      </c>
      <c r="G206">
        <v>1</v>
      </c>
      <c r="H206">
        <v>1</v>
      </c>
      <c r="I206">
        <v>0</v>
      </c>
      <c r="J206">
        <v>0</v>
      </c>
      <c r="K206">
        <v>1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 s="32">
        <f t="shared" si="17"/>
        <v>0</v>
      </c>
      <c r="T206" s="32">
        <f t="shared" si="18"/>
        <v>0</v>
      </c>
      <c r="U206" s="32">
        <f t="shared" si="19"/>
        <v>0</v>
      </c>
      <c r="V206" s="33">
        <f>VLOOKUP(C206,Schedule!$B$3:$T$11,INPUT!D206+1,FALSE)</f>
        <v>4</v>
      </c>
    </row>
    <row r="207" spans="1:22" ht="15" x14ac:dyDescent="0.25">
      <c r="A207" s="1">
        <v>14</v>
      </c>
      <c r="B207" t="str">
        <f t="shared" si="15"/>
        <v>Paul Thomas</v>
      </c>
      <c r="C207">
        <f t="shared" si="16"/>
        <v>2</v>
      </c>
      <c r="D207" s="17">
        <v>5</v>
      </c>
      <c r="E207">
        <v>4</v>
      </c>
      <c r="F207">
        <v>3</v>
      </c>
      <c r="G207">
        <v>1</v>
      </c>
      <c r="H207">
        <v>0</v>
      </c>
      <c r="I207">
        <v>1</v>
      </c>
      <c r="J207">
        <v>0</v>
      </c>
      <c r="K207">
        <v>1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 s="32">
        <f t="shared" si="17"/>
        <v>0</v>
      </c>
      <c r="T207" s="32">
        <f t="shared" si="18"/>
        <v>0</v>
      </c>
      <c r="U207" s="32">
        <f t="shared" si="19"/>
        <v>0</v>
      </c>
      <c r="V207" s="33">
        <f>VLOOKUP(C207,Schedule!$B$3:$T$11,INPUT!D207+1,FALSE)</f>
        <v>4</v>
      </c>
    </row>
    <row r="208" spans="1:22" ht="15" x14ac:dyDescent="0.25">
      <c r="A208" s="1">
        <v>15</v>
      </c>
      <c r="B208" t="str">
        <f t="shared" si="15"/>
        <v>Sean Peters</v>
      </c>
      <c r="C208">
        <f t="shared" si="16"/>
        <v>3</v>
      </c>
      <c r="D208" s="17">
        <v>5</v>
      </c>
      <c r="E208">
        <v>6</v>
      </c>
      <c r="F208">
        <v>6</v>
      </c>
      <c r="G208">
        <v>2</v>
      </c>
      <c r="H208">
        <v>0</v>
      </c>
      <c r="I208">
        <v>0</v>
      </c>
      <c r="J208">
        <v>0</v>
      </c>
      <c r="K208">
        <v>2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 s="32">
        <f t="shared" si="17"/>
        <v>0</v>
      </c>
      <c r="T208" s="32">
        <f t="shared" si="18"/>
        <v>0</v>
      </c>
      <c r="U208" s="32">
        <f t="shared" si="19"/>
        <v>0</v>
      </c>
      <c r="V208" s="33">
        <f>VLOOKUP(C208,Schedule!$B$3:$T$11,INPUT!D208+1,FALSE)</f>
        <v>6</v>
      </c>
    </row>
    <row r="209" spans="1:22" ht="15" x14ac:dyDescent="0.25">
      <c r="A209" s="1">
        <v>16</v>
      </c>
      <c r="B209" t="str">
        <f t="shared" si="15"/>
        <v>Brendan Murphy</v>
      </c>
      <c r="C209">
        <f t="shared" si="16"/>
        <v>3</v>
      </c>
      <c r="D209" s="17">
        <v>5</v>
      </c>
      <c r="E209">
        <v>6</v>
      </c>
      <c r="F209">
        <v>4</v>
      </c>
      <c r="G209">
        <v>2</v>
      </c>
      <c r="H209">
        <v>0</v>
      </c>
      <c r="I209">
        <v>1</v>
      </c>
      <c r="J209">
        <v>1</v>
      </c>
      <c r="K209">
        <v>0</v>
      </c>
      <c r="L209">
        <v>1</v>
      </c>
      <c r="M209">
        <v>1</v>
      </c>
      <c r="N209">
        <v>0</v>
      </c>
      <c r="O209">
        <v>0</v>
      </c>
      <c r="P209">
        <v>1</v>
      </c>
      <c r="Q209">
        <v>0</v>
      </c>
      <c r="R209">
        <v>0</v>
      </c>
      <c r="S209" s="32">
        <f t="shared" si="17"/>
        <v>0</v>
      </c>
      <c r="T209" s="32">
        <f t="shared" si="18"/>
        <v>0</v>
      </c>
      <c r="U209" s="32">
        <f t="shared" si="19"/>
        <v>0</v>
      </c>
      <c r="V209" s="33">
        <f>VLOOKUP(C209,Schedule!$B$3:$T$11,INPUT!D209+1,FALSE)</f>
        <v>6</v>
      </c>
    </row>
    <row r="210" spans="1:22" ht="15" x14ac:dyDescent="0.25">
      <c r="A210" s="1">
        <v>17</v>
      </c>
      <c r="B210" t="str">
        <f t="shared" si="15"/>
        <v>Jim Gangloff</v>
      </c>
      <c r="C210">
        <f t="shared" si="16"/>
        <v>3</v>
      </c>
      <c r="D210" s="17">
        <v>5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 s="32">
        <f t="shared" si="17"/>
        <v>0</v>
      </c>
      <c r="T210" s="32">
        <f t="shared" si="18"/>
        <v>0</v>
      </c>
      <c r="U210" s="32">
        <f t="shared" si="19"/>
        <v>0</v>
      </c>
      <c r="V210" s="33">
        <f>VLOOKUP(C210,Schedule!$B$3:$T$11,INPUT!D210+1,FALSE)</f>
        <v>6</v>
      </c>
    </row>
    <row r="211" spans="1:22" ht="15" x14ac:dyDescent="0.25">
      <c r="A211" s="1">
        <v>18</v>
      </c>
      <c r="B211" t="str">
        <f t="shared" si="15"/>
        <v>Mitch Gangloff</v>
      </c>
      <c r="C211">
        <f t="shared" si="16"/>
        <v>3</v>
      </c>
      <c r="D211" s="17">
        <v>5</v>
      </c>
      <c r="E211">
        <v>6</v>
      </c>
      <c r="F211">
        <v>6</v>
      </c>
      <c r="G211">
        <v>2</v>
      </c>
      <c r="H211">
        <v>0</v>
      </c>
      <c r="I211">
        <v>0</v>
      </c>
      <c r="J211">
        <v>0</v>
      </c>
      <c r="K211">
        <v>2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 s="32">
        <f t="shared" si="17"/>
        <v>0</v>
      </c>
      <c r="T211" s="32">
        <f t="shared" si="18"/>
        <v>0</v>
      </c>
      <c r="U211" s="32">
        <f t="shared" si="19"/>
        <v>0</v>
      </c>
      <c r="V211" s="33">
        <f>VLOOKUP(C211,Schedule!$B$3:$T$11,INPUT!D211+1,FALSE)</f>
        <v>6</v>
      </c>
    </row>
    <row r="212" spans="1:22" ht="15" x14ac:dyDescent="0.25">
      <c r="A212" s="1">
        <v>19</v>
      </c>
      <c r="B212" t="str">
        <f t="shared" si="15"/>
        <v>Brett Weber</v>
      </c>
      <c r="C212">
        <f t="shared" si="16"/>
        <v>3</v>
      </c>
      <c r="D212" s="17">
        <v>5</v>
      </c>
      <c r="E212">
        <v>6</v>
      </c>
      <c r="F212">
        <v>6</v>
      </c>
      <c r="G212">
        <v>4</v>
      </c>
      <c r="H212">
        <v>1</v>
      </c>
      <c r="I212">
        <v>0</v>
      </c>
      <c r="J212">
        <v>0</v>
      </c>
      <c r="K212">
        <v>4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 s="32">
        <f t="shared" si="17"/>
        <v>0</v>
      </c>
      <c r="T212" s="32">
        <f t="shared" si="18"/>
        <v>0</v>
      </c>
      <c r="U212" s="32">
        <f t="shared" si="19"/>
        <v>0</v>
      </c>
      <c r="V212" s="33">
        <f>VLOOKUP(C212,Schedule!$B$3:$T$11,INPUT!D212+1,FALSE)</f>
        <v>6</v>
      </c>
    </row>
    <row r="213" spans="1:22" ht="15" x14ac:dyDescent="0.25">
      <c r="A213" s="1">
        <v>20</v>
      </c>
      <c r="B213" t="str">
        <f t="shared" si="15"/>
        <v>Matt Eike</v>
      </c>
      <c r="C213">
        <f t="shared" si="16"/>
        <v>3</v>
      </c>
      <c r="D213" s="17">
        <v>5</v>
      </c>
      <c r="E213">
        <v>6</v>
      </c>
      <c r="F213">
        <v>6</v>
      </c>
      <c r="G213">
        <v>1</v>
      </c>
      <c r="H213">
        <v>0</v>
      </c>
      <c r="I213">
        <v>0</v>
      </c>
      <c r="J213">
        <v>0</v>
      </c>
      <c r="K213">
        <v>1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 s="32">
        <f t="shared" si="17"/>
        <v>0</v>
      </c>
      <c r="T213" s="32">
        <f t="shared" si="18"/>
        <v>0</v>
      </c>
      <c r="U213" s="32">
        <f t="shared" si="19"/>
        <v>0</v>
      </c>
      <c r="V213" s="33">
        <f>VLOOKUP(C213,Schedule!$B$3:$T$11,INPUT!D213+1,FALSE)</f>
        <v>6</v>
      </c>
    </row>
    <row r="214" spans="1:22" ht="15" x14ac:dyDescent="0.25">
      <c r="A214" s="1">
        <v>21</v>
      </c>
      <c r="B214" t="str">
        <f t="shared" si="15"/>
        <v>Gabe Brown</v>
      </c>
      <c r="C214">
        <f t="shared" si="16"/>
        <v>3</v>
      </c>
      <c r="D214" s="17">
        <v>5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 s="32">
        <f t="shared" si="17"/>
        <v>0</v>
      </c>
      <c r="T214" s="32">
        <f t="shared" si="18"/>
        <v>0</v>
      </c>
      <c r="U214" s="32">
        <f t="shared" si="19"/>
        <v>0</v>
      </c>
      <c r="V214" s="33">
        <f>VLOOKUP(C214,Schedule!$B$3:$T$11,INPUT!D214+1,FALSE)</f>
        <v>6</v>
      </c>
    </row>
    <row r="215" spans="1:22" ht="15" x14ac:dyDescent="0.25">
      <c r="A215" s="1">
        <v>22</v>
      </c>
      <c r="B215" t="str">
        <f t="shared" si="15"/>
        <v>Jim Schlereth</v>
      </c>
      <c r="C215">
        <f t="shared" si="16"/>
        <v>3</v>
      </c>
      <c r="D215" s="17">
        <v>5</v>
      </c>
      <c r="E215">
        <v>6</v>
      </c>
      <c r="F215">
        <v>5</v>
      </c>
      <c r="G215">
        <v>0</v>
      </c>
      <c r="H215">
        <v>1</v>
      </c>
      <c r="I215">
        <v>1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 s="32">
        <f t="shared" si="17"/>
        <v>0</v>
      </c>
      <c r="T215" s="32">
        <f t="shared" si="18"/>
        <v>0</v>
      </c>
      <c r="U215" s="32">
        <f t="shared" si="19"/>
        <v>0</v>
      </c>
      <c r="V215" s="33">
        <f>VLOOKUP(C215,Schedule!$B$3:$T$11,INPUT!D215+1,FALSE)</f>
        <v>6</v>
      </c>
    </row>
    <row r="216" spans="1:22" ht="15" x14ac:dyDescent="0.25">
      <c r="A216" s="1">
        <v>23</v>
      </c>
      <c r="B216" t="str">
        <f t="shared" si="15"/>
        <v>Tyler Aholt</v>
      </c>
      <c r="C216">
        <f t="shared" si="16"/>
        <v>4</v>
      </c>
      <c r="D216" s="17">
        <v>5</v>
      </c>
      <c r="E216">
        <v>7</v>
      </c>
      <c r="F216">
        <v>3</v>
      </c>
      <c r="G216">
        <v>1</v>
      </c>
      <c r="H216">
        <v>2</v>
      </c>
      <c r="I216">
        <v>2</v>
      </c>
      <c r="J216">
        <v>2</v>
      </c>
      <c r="K216">
        <v>1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 s="32">
        <f t="shared" si="17"/>
        <v>0</v>
      </c>
      <c r="T216" s="32">
        <f t="shared" si="18"/>
        <v>0</v>
      </c>
      <c r="U216" s="32">
        <f t="shared" si="19"/>
        <v>0</v>
      </c>
      <c r="V216" s="33">
        <f>VLOOKUP(C216,Schedule!$B$3:$T$11,INPUT!D216+1,FALSE)</f>
        <v>2</v>
      </c>
    </row>
    <row r="217" spans="1:22" ht="15" x14ac:dyDescent="0.25">
      <c r="A217" s="1">
        <v>24</v>
      </c>
      <c r="B217" t="str">
        <f t="shared" si="15"/>
        <v>Eric Enright</v>
      </c>
      <c r="C217">
        <f t="shared" si="16"/>
        <v>4</v>
      </c>
      <c r="D217" s="17">
        <v>5</v>
      </c>
      <c r="E217">
        <v>7</v>
      </c>
      <c r="F217">
        <v>5</v>
      </c>
      <c r="G217">
        <v>1</v>
      </c>
      <c r="H217">
        <v>2</v>
      </c>
      <c r="I217">
        <v>1</v>
      </c>
      <c r="J217">
        <v>1</v>
      </c>
      <c r="K217">
        <v>1</v>
      </c>
      <c r="L217">
        <v>0</v>
      </c>
      <c r="M217">
        <v>0</v>
      </c>
      <c r="N217">
        <v>0</v>
      </c>
      <c r="O217">
        <v>1</v>
      </c>
      <c r="P217">
        <v>0</v>
      </c>
      <c r="Q217">
        <v>0</v>
      </c>
      <c r="R217">
        <v>0</v>
      </c>
      <c r="S217" s="32">
        <f t="shared" si="17"/>
        <v>0</v>
      </c>
      <c r="T217" s="32">
        <f t="shared" si="18"/>
        <v>0</v>
      </c>
      <c r="U217" s="32">
        <f t="shared" si="19"/>
        <v>0</v>
      </c>
      <c r="V217" s="33">
        <f>VLOOKUP(C217,Schedule!$B$3:$T$11,INPUT!D217+1,FALSE)</f>
        <v>2</v>
      </c>
    </row>
    <row r="218" spans="1:22" ht="15" x14ac:dyDescent="0.25">
      <c r="A218" s="1">
        <v>25</v>
      </c>
      <c r="B218" t="str">
        <f t="shared" si="15"/>
        <v>Tony Glass</v>
      </c>
      <c r="C218">
        <f t="shared" si="16"/>
        <v>4</v>
      </c>
      <c r="D218" s="17">
        <v>5</v>
      </c>
      <c r="E218">
        <v>7</v>
      </c>
      <c r="F218">
        <v>5</v>
      </c>
      <c r="G218">
        <v>4</v>
      </c>
      <c r="H218">
        <v>1</v>
      </c>
      <c r="I218">
        <v>0</v>
      </c>
      <c r="J218">
        <v>2</v>
      </c>
      <c r="K218">
        <v>4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 s="32">
        <f t="shared" si="17"/>
        <v>0</v>
      </c>
      <c r="T218" s="32">
        <f t="shared" si="18"/>
        <v>0</v>
      </c>
      <c r="U218" s="32">
        <f t="shared" si="19"/>
        <v>0</v>
      </c>
      <c r="V218" s="33">
        <f>VLOOKUP(C218,Schedule!$B$3:$T$11,INPUT!D218+1,FALSE)</f>
        <v>2</v>
      </c>
    </row>
    <row r="219" spans="1:22" ht="15" x14ac:dyDescent="0.25">
      <c r="A219" s="1">
        <v>26</v>
      </c>
      <c r="B219" t="str">
        <f t="shared" si="15"/>
        <v>Joe Wiese</v>
      </c>
      <c r="C219">
        <f t="shared" si="16"/>
        <v>4</v>
      </c>
      <c r="D219" s="17">
        <v>5</v>
      </c>
      <c r="E219">
        <v>7</v>
      </c>
      <c r="F219">
        <v>5</v>
      </c>
      <c r="G219">
        <v>2</v>
      </c>
      <c r="H219">
        <v>2</v>
      </c>
      <c r="I219">
        <v>0</v>
      </c>
      <c r="J219">
        <v>2</v>
      </c>
      <c r="K219">
        <v>2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 s="32">
        <f t="shared" si="17"/>
        <v>0</v>
      </c>
      <c r="T219" s="32">
        <f t="shared" si="18"/>
        <v>0</v>
      </c>
      <c r="U219" s="32">
        <f t="shared" si="19"/>
        <v>0</v>
      </c>
      <c r="V219" s="33">
        <f>VLOOKUP(C219,Schedule!$B$3:$T$11,INPUT!D219+1,FALSE)</f>
        <v>2</v>
      </c>
    </row>
    <row r="220" spans="1:22" ht="15" x14ac:dyDescent="0.25">
      <c r="A220" s="1">
        <v>27</v>
      </c>
      <c r="B220" t="str">
        <f t="shared" si="15"/>
        <v>Phil Gangloff</v>
      </c>
      <c r="C220">
        <f t="shared" si="16"/>
        <v>4</v>
      </c>
      <c r="D220" s="17">
        <v>5</v>
      </c>
      <c r="E220">
        <v>6</v>
      </c>
      <c r="F220">
        <v>5</v>
      </c>
      <c r="G220">
        <v>3</v>
      </c>
      <c r="H220">
        <v>1</v>
      </c>
      <c r="I220">
        <v>0</v>
      </c>
      <c r="J220">
        <v>1</v>
      </c>
      <c r="K220">
        <v>3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 s="32">
        <f t="shared" si="17"/>
        <v>0</v>
      </c>
      <c r="T220" s="32">
        <f t="shared" si="18"/>
        <v>0</v>
      </c>
      <c r="U220" s="32">
        <f t="shared" si="19"/>
        <v>0</v>
      </c>
      <c r="V220" s="33">
        <f>VLOOKUP(C220,Schedule!$B$3:$T$11,INPUT!D220+1,FALSE)</f>
        <v>2</v>
      </c>
    </row>
    <row r="221" spans="1:22" ht="15" x14ac:dyDescent="0.25">
      <c r="A221" s="1">
        <v>28</v>
      </c>
      <c r="B221" t="str">
        <f t="shared" si="15"/>
        <v>Mike Angelica</v>
      </c>
      <c r="C221">
        <f t="shared" si="16"/>
        <v>4</v>
      </c>
      <c r="D221" s="17">
        <v>5</v>
      </c>
      <c r="E221">
        <v>7</v>
      </c>
      <c r="F221">
        <v>7</v>
      </c>
      <c r="G221">
        <v>1</v>
      </c>
      <c r="H221">
        <v>0</v>
      </c>
      <c r="I221">
        <v>0</v>
      </c>
      <c r="J221">
        <v>0</v>
      </c>
      <c r="K221">
        <v>1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 s="32">
        <f t="shared" si="17"/>
        <v>0</v>
      </c>
      <c r="T221" s="32">
        <f t="shared" si="18"/>
        <v>0</v>
      </c>
      <c r="U221" s="32">
        <f t="shared" si="19"/>
        <v>0</v>
      </c>
      <c r="V221" s="33">
        <f>VLOOKUP(C221,Schedule!$B$3:$T$11,INPUT!D221+1,FALSE)</f>
        <v>2</v>
      </c>
    </row>
    <row r="222" spans="1:22" ht="15" x14ac:dyDescent="0.25">
      <c r="A222" s="1">
        <v>29</v>
      </c>
      <c r="B222" t="str">
        <f t="shared" si="15"/>
        <v>Mike Weber</v>
      </c>
      <c r="C222">
        <f t="shared" si="16"/>
        <v>4</v>
      </c>
      <c r="D222" s="17">
        <v>5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 s="32">
        <f t="shared" si="17"/>
        <v>0</v>
      </c>
      <c r="T222" s="32">
        <f t="shared" si="18"/>
        <v>0</v>
      </c>
      <c r="U222" s="32">
        <f t="shared" si="19"/>
        <v>0</v>
      </c>
      <c r="V222" s="33">
        <f>VLOOKUP(C222,Schedule!$B$3:$T$11,INPUT!D222+1,FALSE)</f>
        <v>2</v>
      </c>
    </row>
    <row r="223" spans="1:22" ht="15" x14ac:dyDescent="0.25">
      <c r="A223" s="1">
        <v>30</v>
      </c>
      <c r="B223" t="str">
        <f t="shared" si="15"/>
        <v>Jack Fleming</v>
      </c>
      <c r="C223">
        <f t="shared" si="16"/>
        <v>5</v>
      </c>
      <c r="D223" s="17">
        <v>5</v>
      </c>
      <c r="E223">
        <v>3</v>
      </c>
      <c r="F223">
        <v>2</v>
      </c>
      <c r="G223">
        <v>0</v>
      </c>
      <c r="H223">
        <v>0</v>
      </c>
      <c r="I223">
        <v>1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 s="32">
        <f t="shared" si="17"/>
        <v>0</v>
      </c>
      <c r="T223" s="32">
        <f t="shared" si="18"/>
        <v>0</v>
      </c>
      <c r="U223" s="32">
        <f t="shared" si="19"/>
        <v>0</v>
      </c>
      <c r="V223" s="33">
        <f>VLOOKUP(C223,Schedule!$B$3:$T$11,INPUT!D223+1,FALSE)</f>
        <v>1</v>
      </c>
    </row>
    <row r="224" spans="1:22" ht="15" x14ac:dyDescent="0.25">
      <c r="A224" s="1">
        <v>31</v>
      </c>
      <c r="B224" t="str">
        <f t="shared" si="15"/>
        <v>Tom McMahon</v>
      </c>
      <c r="C224">
        <f t="shared" si="16"/>
        <v>5</v>
      </c>
      <c r="D224" s="17">
        <v>5</v>
      </c>
      <c r="E224">
        <v>4</v>
      </c>
      <c r="F224">
        <v>4</v>
      </c>
      <c r="G224">
        <v>1</v>
      </c>
      <c r="H224">
        <v>0</v>
      </c>
      <c r="I224">
        <v>0</v>
      </c>
      <c r="J224">
        <v>0</v>
      </c>
      <c r="K224">
        <v>1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 s="32">
        <f t="shared" si="17"/>
        <v>0</v>
      </c>
      <c r="T224" s="32">
        <f t="shared" si="18"/>
        <v>0</v>
      </c>
      <c r="U224" s="32">
        <f t="shared" si="19"/>
        <v>0</v>
      </c>
      <c r="V224" s="33">
        <f>VLOOKUP(C224,Schedule!$B$3:$T$11,INPUT!D224+1,FALSE)</f>
        <v>1</v>
      </c>
    </row>
    <row r="225" spans="1:22" ht="15" x14ac:dyDescent="0.25">
      <c r="A225" s="1">
        <v>32</v>
      </c>
      <c r="B225" t="str">
        <f t="shared" si="15"/>
        <v>Elliot Fish</v>
      </c>
      <c r="C225">
        <f t="shared" si="16"/>
        <v>5</v>
      </c>
      <c r="D225" s="17">
        <v>5</v>
      </c>
      <c r="E225">
        <v>4</v>
      </c>
      <c r="F225">
        <v>4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1</v>
      </c>
      <c r="R225">
        <v>1</v>
      </c>
      <c r="S225" s="32">
        <f t="shared" si="17"/>
        <v>0</v>
      </c>
      <c r="T225" s="32">
        <f t="shared" si="18"/>
        <v>0</v>
      </c>
      <c r="U225" s="32">
        <f t="shared" si="19"/>
        <v>0</v>
      </c>
      <c r="V225" s="33">
        <f>VLOOKUP(C225,Schedule!$B$3:$T$11,INPUT!D225+1,FALSE)</f>
        <v>1</v>
      </c>
    </row>
    <row r="226" spans="1:22" ht="15" x14ac:dyDescent="0.25">
      <c r="A226" s="1">
        <v>33</v>
      </c>
      <c r="B226" t="str">
        <f t="shared" si="15"/>
        <v>Gus Giegling</v>
      </c>
      <c r="C226">
        <f t="shared" si="16"/>
        <v>5</v>
      </c>
      <c r="D226" s="17">
        <v>5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 s="32">
        <f t="shared" si="17"/>
        <v>0</v>
      </c>
      <c r="T226" s="32">
        <f t="shared" si="18"/>
        <v>0</v>
      </c>
      <c r="U226" s="32">
        <f t="shared" si="19"/>
        <v>0</v>
      </c>
      <c r="V226" s="33">
        <f>VLOOKUP(C226,Schedule!$B$3:$T$11,INPUT!D226+1,FALSE)</f>
        <v>1</v>
      </c>
    </row>
    <row r="227" spans="1:22" ht="15" x14ac:dyDescent="0.25">
      <c r="A227" s="1">
        <v>34</v>
      </c>
      <c r="B227" t="str">
        <f t="shared" si="15"/>
        <v>Tommy Faulstich</v>
      </c>
      <c r="C227">
        <f t="shared" si="16"/>
        <v>5</v>
      </c>
      <c r="D227" s="17">
        <v>5</v>
      </c>
      <c r="E227">
        <v>4</v>
      </c>
      <c r="F227">
        <v>4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 s="32">
        <f t="shared" si="17"/>
        <v>0</v>
      </c>
      <c r="T227" s="32">
        <f t="shared" si="18"/>
        <v>0</v>
      </c>
      <c r="U227" s="32">
        <f t="shared" si="19"/>
        <v>0</v>
      </c>
      <c r="V227" s="33">
        <f>VLOOKUP(C227,Schedule!$B$3:$T$11,INPUT!D227+1,FALSE)</f>
        <v>1</v>
      </c>
    </row>
    <row r="228" spans="1:22" ht="15" x14ac:dyDescent="0.25">
      <c r="A228" s="1">
        <v>35</v>
      </c>
      <c r="B228" t="str">
        <f t="shared" si="15"/>
        <v>Andrew Evola</v>
      </c>
      <c r="C228">
        <f t="shared" si="16"/>
        <v>5</v>
      </c>
      <c r="D228" s="17">
        <v>5</v>
      </c>
      <c r="E228">
        <v>4</v>
      </c>
      <c r="F228">
        <v>4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 s="32">
        <f t="shared" si="17"/>
        <v>0</v>
      </c>
      <c r="T228" s="32">
        <f t="shared" si="18"/>
        <v>0</v>
      </c>
      <c r="U228" s="32">
        <f t="shared" si="19"/>
        <v>0</v>
      </c>
      <c r="V228" s="33">
        <f>VLOOKUP(C228,Schedule!$B$3:$T$11,INPUT!D228+1,FALSE)</f>
        <v>1</v>
      </c>
    </row>
    <row r="229" spans="1:22" ht="15" x14ac:dyDescent="0.25">
      <c r="A229" s="1">
        <v>36</v>
      </c>
      <c r="B229" t="str">
        <f t="shared" si="15"/>
        <v>Mark Connoley</v>
      </c>
      <c r="C229">
        <f t="shared" si="16"/>
        <v>5</v>
      </c>
      <c r="D229" s="17">
        <v>5</v>
      </c>
      <c r="E229">
        <v>4</v>
      </c>
      <c r="F229">
        <v>4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 s="32">
        <f t="shared" si="17"/>
        <v>0</v>
      </c>
      <c r="T229" s="32">
        <f t="shared" si="18"/>
        <v>0</v>
      </c>
      <c r="U229" s="32">
        <f t="shared" si="19"/>
        <v>0</v>
      </c>
      <c r="V229" s="33">
        <f>VLOOKUP(C229,Schedule!$B$3:$T$11,INPUT!D229+1,FALSE)</f>
        <v>1</v>
      </c>
    </row>
    <row r="230" spans="1:22" ht="15" x14ac:dyDescent="0.25">
      <c r="A230" s="1">
        <v>37</v>
      </c>
      <c r="B230" t="str">
        <f t="shared" si="15"/>
        <v>Tom Ciolek</v>
      </c>
      <c r="C230">
        <f t="shared" si="16"/>
        <v>6</v>
      </c>
      <c r="D230" s="17">
        <v>5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 s="32">
        <f t="shared" si="17"/>
        <v>0</v>
      </c>
      <c r="T230" s="32">
        <f t="shared" si="18"/>
        <v>0</v>
      </c>
      <c r="U230" s="32">
        <f t="shared" si="19"/>
        <v>0</v>
      </c>
      <c r="V230" s="33">
        <f>VLOOKUP(C230,Schedule!$B$3:$T$11,INPUT!D230+1,FALSE)</f>
        <v>3</v>
      </c>
    </row>
    <row r="231" spans="1:22" ht="15" x14ac:dyDescent="0.25">
      <c r="A231" s="1">
        <v>38</v>
      </c>
      <c r="B231" t="str">
        <f t="shared" si="15"/>
        <v>Joe Mathes</v>
      </c>
      <c r="C231">
        <f t="shared" si="16"/>
        <v>6</v>
      </c>
      <c r="D231" s="17">
        <v>5</v>
      </c>
      <c r="E231">
        <v>7</v>
      </c>
      <c r="F231">
        <v>5</v>
      </c>
      <c r="G231">
        <v>2</v>
      </c>
      <c r="H231">
        <v>0</v>
      </c>
      <c r="I231">
        <v>1</v>
      </c>
      <c r="J231">
        <v>1</v>
      </c>
      <c r="K231">
        <v>2</v>
      </c>
      <c r="L231">
        <v>0</v>
      </c>
      <c r="M231">
        <v>0</v>
      </c>
      <c r="N231">
        <v>0</v>
      </c>
      <c r="O231">
        <v>1</v>
      </c>
      <c r="P231">
        <v>0</v>
      </c>
      <c r="Q231">
        <v>0</v>
      </c>
      <c r="R231">
        <v>0</v>
      </c>
      <c r="S231" s="32">
        <f t="shared" si="17"/>
        <v>0</v>
      </c>
      <c r="T231" s="32">
        <f t="shared" si="18"/>
        <v>0</v>
      </c>
      <c r="U231" s="32">
        <f t="shared" si="19"/>
        <v>0</v>
      </c>
      <c r="V231" s="33">
        <f>VLOOKUP(C231,Schedule!$B$3:$T$11,INPUT!D231+1,FALSE)</f>
        <v>3</v>
      </c>
    </row>
    <row r="232" spans="1:22" ht="15" x14ac:dyDescent="0.25">
      <c r="A232" s="1">
        <v>39</v>
      </c>
      <c r="B232" t="str">
        <f t="shared" si="15"/>
        <v>Dan Suchman</v>
      </c>
      <c r="C232">
        <f t="shared" si="16"/>
        <v>6</v>
      </c>
      <c r="D232" s="17">
        <v>5</v>
      </c>
      <c r="E232">
        <v>7</v>
      </c>
      <c r="F232">
        <v>7</v>
      </c>
      <c r="G232">
        <v>4</v>
      </c>
      <c r="H232">
        <v>2</v>
      </c>
      <c r="I232">
        <v>0</v>
      </c>
      <c r="J232">
        <v>0</v>
      </c>
      <c r="K232">
        <v>3</v>
      </c>
      <c r="L232">
        <v>1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 s="32">
        <f t="shared" si="17"/>
        <v>0</v>
      </c>
      <c r="T232" s="32">
        <f t="shared" si="18"/>
        <v>0</v>
      </c>
      <c r="U232" s="32">
        <f t="shared" si="19"/>
        <v>0</v>
      </c>
      <c r="V232" s="33">
        <f>VLOOKUP(C232,Schedule!$B$3:$T$11,INPUT!D232+1,FALSE)</f>
        <v>3</v>
      </c>
    </row>
    <row r="233" spans="1:22" ht="15" x14ac:dyDescent="0.25">
      <c r="A233" s="1">
        <v>40</v>
      </c>
      <c r="B233" t="str">
        <f t="shared" si="15"/>
        <v>Tom Meadows</v>
      </c>
      <c r="C233">
        <f t="shared" si="16"/>
        <v>6</v>
      </c>
      <c r="D233" s="17">
        <v>5</v>
      </c>
      <c r="E233">
        <v>7</v>
      </c>
      <c r="F233">
        <v>7</v>
      </c>
      <c r="G233">
        <v>4</v>
      </c>
      <c r="H233">
        <v>0</v>
      </c>
      <c r="I233">
        <v>0</v>
      </c>
      <c r="J233">
        <v>0</v>
      </c>
      <c r="K233">
        <v>3</v>
      </c>
      <c r="L233">
        <v>1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 s="32">
        <f t="shared" si="17"/>
        <v>0</v>
      </c>
      <c r="T233" s="32">
        <f t="shared" si="18"/>
        <v>0</v>
      </c>
      <c r="U233" s="32">
        <f t="shared" si="19"/>
        <v>0</v>
      </c>
      <c r="V233" s="33">
        <f>VLOOKUP(C233,Schedule!$B$3:$T$11,INPUT!D233+1,FALSE)</f>
        <v>3</v>
      </c>
    </row>
    <row r="234" spans="1:22" ht="15" x14ac:dyDescent="0.25">
      <c r="A234" s="1">
        <v>41</v>
      </c>
      <c r="B234" t="str">
        <f t="shared" si="15"/>
        <v>Todd Pierson</v>
      </c>
      <c r="C234">
        <f t="shared" si="16"/>
        <v>6</v>
      </c>
      <c r="D234" s="17">
        <v>5</v>
      </c>
      <c r="E234">
        <v>7</v>
      </c>
      <c r="F234">
        <v>7</v>
      </c>
      <c r="G234">
        <v>4</v>
      </c>
      <c r="H234">
        <v>2</v>
      </c>
      <c r="I234">
        <v>0</v>
      </c>
      <c r="J234">
        <v>0</v>
      </c>
      <c r="K234">
        <v>4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 s="32">
        <f t="shared" si="17"/>
        <v>0</v>
      </c>
      <c r="T234" s="32">
        <f t="shared" si="18"/>
        <v>0</v>
      </c>
      <c r="U234" s="32">
        <f t="shared" si="19"/>
        <v>0</v>
      </c>
      <c r="V234" s="33">
        <f>VLOOKUP(C234,Schedule!$B$3:$T$11,INPUT!D234+1,FALSE)</f>
        <v>3</v>
      </c>
    </row>
    <row r="235" spans="1:22" ht="15" x14ac:dyDescent="0.25">
      <c r="A235" s="1">
        <v>42</v>
      </c>
      <c r="B235" t="str">
        <f t="shared" si="15"/>
        <v>Tim O'Connell</v>
      </c>
      <c r="C235">
        <f t="shared" si="16"/>
        <v>6</v>
      </c>
      <c r="D235" s="17">
        <v>5</v>
      </c>
      <c r="E235">
        <v>7</v>
      </c>
      <c r="F235">
        <v>6</v>
      </c>
      <c r="G235">
        <v>0</v>
      </c>
      <c r="H235">
        <v>1</v>
      </c>
      <c r="I235">
        <v>0</v>
      </c>
      <c r="J235">
        <v>1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 s="32">
        <f t="shared" si="17"/>
        <v>0</v>
      </c>
      <c r="T235" s="32">
        <f t="shared" si="18"/>
        <v>0</v>
      </c>
      <c r="U235" s="32">
        <f t="shared" si="19"/>
        <v>0</v>
      </c>
      <c r="V235" s="33">
        <f>VLOOKUP(C235,Schedule!$B$3:$T$11,INPUT!D235+1,FALSE)</f>
        <v>3</v>
      </c>
    </row>
    <row r="236" spans="1:22" ht="15" x14ac:dyDescent="0.25">
      <c r="A236" s="1">
        <v>43</v>
      </c>
      <c r="B236" t="str">
        <f t="shared" si="15"/>
        <v>Pepe Greco</v>
      </c>
      <c r="C236">
        <f t="shared" si="16"/>
        <v>6</v>
      </c>
      <c r="D236" s="17">
        <v>5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 s="32">
        <f t="shared" si="17"/>
        <v>0</v>
      </c>
      <c r="T236" s="32">
        <f t="shared" si="18"/>
        <v>0</v>
      </c>
      <c r="U236" s="32">
        <f t="shared" si="19"/>
        <v>0</v>
      </c>
      <c r="V236" s="33">
        <f>VLOOKUP(C236,Schedule!$B$3:$T$11,INPUT!D236+1,FALSE)</f>
        <v>3</v>
      </c>
    </row>
    <row r="237" spans="1:22" ht="15" x14ac:dyDescent="0.25">
      <c r="A237" s="1">
        <v>44</v>
      </c>
      <c r="B237" t="str">
        <f t="shared" si="15"/>
        <v>Tony Mazzuca</v>
      </c>
      <c r="C237">
        <f t="shared" si="16"/>
        <v>7</v>
      </c>
      <c r="D237" s="17">
        <v>5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 s="32">
        <f t="shared" si="17"/>
        <v>0</v>
      </c>
      <c r="T237" s="32">
        <f t="shared" si="18"/>
        <v>0</v>
      </c>
      <c r="U237" s="32">
        <f t="shared" si="19"/>
        <v>0</v>
      </c>
      <c r="V237" s="33">
        <f>VLOOKUP(C237,Schedule!$B$3:$T$11,INPUT!D237+1,FALSE)</f>
        <v>0</v>
      </c>
    </row>
    <row r="238" spans="1:22" ht="15" x14ac:dyDescent="0.25">
      <c r="A238" s="1">
        <v>45</v>
      </c>
      <c r="B238" t="str">
        <f t="shared" si="15"/>
        <v>Sean Shoults</v>
      </c>
      <c r="C238">
        <f t="shared" si="16"/>
        <v>7</v>
      </c>
      <c r="D238" s="17">
        <v>5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 s="32">
        <f t="shared" si="17"/>
        <v>0</v>
      </c>
      <c r="T238" s="32">
        <f t="shared" si="18"/>
        <v>0</v>
      </c>
      <c r="U238" s="32">
        <f t="shared" si="19"/>
        <v>0</v>
      </c>
      <c r="V238" s="33">
        <f>VLOOKUP(C238,Schedule!$B$3:$T$11,INPUT!D238+1,FALSE)</f>
        <v>0</v>
      </c>
    </row>
    <row r="239" spans="1:22" ht="15" x14ac:dyDescent="0.25">
      <c r="A239" s="1">
        <v>46</v>
      </c>
      <c r="B239" t="str">
        <f t="shared" si="15"/>
        <v>Brian Cox</v>
      </c>
      <c r="C239">
        <f t="shared" si="16"/>
        <v>7</v>
      </c>
      <c r="D239" s="17">
        <v>5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 s="32">
        <f t="shared" si="17"/>
        <v>0</v>
      </c>
      <c r="T239" s="32">
        <f t="shared" si="18"/>
        <v>0</v>
      </c>
      <c r="U239" s="32">
        <f t="shared" si="19"/>
        <v>0</v>
      </c>
      <c r="V239" s="33">
        <f>VLOOKUP(C239,Schedule!$B$3:$T$11,INPUT!D239+1,FALSE)</f>
        <v>0</v>
      </c>
    </row>
    <row r="240" spans="1:22" ht="15" x14ac:dyDescent="0.25">
      <c r="A240" s="1">
        <v>47</v>
      </c>
      <c r="B240" t="str">
        <f t="shared" si="15"/>
        <v>Lou Cole</v>
      </c>
      <c r="C240">
        <f t="shared" si="16"/>
        <v>7</v>
      </c>
      <c r="D240" s="17">
        <v>5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 s="32">
        <f t="shared" si="17"/>
        <v>0</v>
      </c>
      <c r="T240" s="32">
        <f t="shared" si="18"/>
        <v>0</v>
      </c>
      <c r="U240" s="32">
        <f t="shared" si="19"/>
        <v>0</v>
      </c>
      <c r="V240" s="33">
        <f>VLOOKUP(C240,Schedule!$B$3:$T$11,INPUT!D240+1,FALSE)</f>
        <v>0</v>
      </c>
    </row>
    <row r="241" spans="1:22" ht="15" x14ac:dyDescent="0.25">
      <c r="A241" s="1">
        <v>48</v>
      </c>
      <c r="B241" t="str">
        <f t="shared" si="15"/>
        <v>Mike Haukap</v>
      </c>
      <c r="C241">
        <f t="shared" si="16"/>
        <v>7</v>
      </c>
      <c r="D241" s="17">
        <v>5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 s="32">
        <f t="shared" si="17"/>
        <v>0</v>
      </c>
      <c r="T241" s="32">
        <f t="shared" si="18"/>
        <v>0</v>
      </c>
      <c r="U241" s="32">
        <f t="shared" si="19"/>
        <v>0</v>
      </c>
      <c r="V241" s="33">
        <f>VLOOKUP(C241,Schedule!$B$3:$T$11,INPUT!D241+1,FALSE)</f>
        <v>0</v>
      </c>
    </row>
    <row r="242" spans="1:22" ht="15" x14ac:dyDescent="0.25">
      <c r="A242" s="1">
        <v>49</v>
      </c>
      <c r="B242" t="str">
        <f t="shared" si="15"/>
        <v>Adam Wiesehan</v>
      </c>
      <c r="C242">
        <f t="shared" si="16"/>
        <v>7</v>
      </c>
      <c r="D242" s="17">
        <v>5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 s="32">
        <f t="shared" si="17"/>
        <v>0</v>
      </c>
      <c r="T242" s="32">
        <f t="shared" si="18"/>
        <v>0</v>
      </c>
      <c r="U242" s="32">
        <f t="shared" si="19"/>
        <v>0</v>
      </c>
      <c r="V242" s="33">
        <f>VLOOKUP(C242,Schedule!$B$3:$T$11,INPUT!D242+1,FALSE)</f>
        <v>0</v>
      </c>
    </row>
    <row r="243" spans="1:22" ht="15" x14ac:dyDescent="0.25">
      <c r="A243" s="1">
        <v>50</v>
      </c>
      <c r="B243" t="str">
        <f t="shared" si="15"/>
        <v>Jerrod Scowden</v>
      </c>
      <c r="C243">
        <f t="shared" si="16"/>
        <v>7</v>
      </c>
      <c r="D243" s="17">
        <v>5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 s="32">
        <f t="shared" si="17"/>
        <v>0</v>
      </c>
      <c r="T243" s="32">
        <f t="shared" si="18"/>
        <v>0</v>
      </c>
      <c r="U243" s="32">
        <f t="shared" si="19"/>
        <v>0</v>
      </c>
      <c r="V243" s="33">
        <f>VLOOKUP(C243,Schedule!$B$3:$T$11,INPUT!D243+1,FALSE)</f>
        <v>0</v>
      </c>
    </row>
    <row r="244" spans="1:22" ht="15" x14ac:dyDescent="0.25">
      <c r="A244" s="1">
        <v>51</v>
      </c>
      <c r="B244" t="str">
        <f t="shared" si="15"/>
        <v>Brian Timmons</v>
      </c>
      <c r="C244">
        <f t="shared" si="16"/>
        <v>8</v>
      </c>
      <c r="D244" s="17">
        <v>5</v>
      </c>
      <c r="E244">
        <v>6</v>
      </c>
      <c r="F244">
        <v>3</v>
      </c>
      <c r="G244">
        <v>2</v>
      </c>
      <c r="H244">
        <v>1</v>
      </c>
      <c r="I244">
        <v>3</v>
      </c>
      <c r="J244">
        <v>0</v>
      </c>
      <c r="K244">
        <v>2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 s="32">
        <f t="shared" si="17"/>
        <v>0</v>
      </c>
      <c r="T244" s="32">
        <f t="shared" si="18"/>
        <v>0</v>
      </c>
      <c r="U244" s="32">
        <f t="shared" si="19"/>
        <v>0</v>
      </c>
      <c r="V244" s="33">
        <f>VLOOKUP(C244,Schedule!$B$3:$T$11,INPUT!D244+1,FALSE)</f>
        <v>9</v>
      </c>
    </row>
    <row r="245" spans="1:22" ht="15" x14ac:dyDescent="0.25">
      <c r="A245" s="1">
        <v>52</v>
      </c>
      <c r="B245" t="str">
        <f t="shared" si="15"/>
        <v>Jason Perniciaro</v>
      </c>
      <c r="C245">
        <f t="shared" si="16"/>
        <v>8</v>
      </c>
      <c r="D245" s="17">
        <v>5</v>
      </c>
      <c r="E245">
        <v>6</v>
      </c>
      <c r="F245">
        <v>5</v>
      </c>
      <c r="G245">
        <v>1</v>
      </c>
      <c r="H245">
        <v>1</v>
      </c>
      <c r="I245">
        <v>0</v>
      </c>
      <c r="J245">
        <v>1</v>
      </c>
      <c r="K245">
        <v>1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 s="32">
        <f t="shared" si="17"/>
        <v>0</v>
      </c>
      <c r="T245" s="32">
        <f t="shared" si="18"/>
        <v>0</v>
      </c>
      <c r="U245" s="32">
        <f t="shared" si="19"/>
        <v>0</v>
      </c>
      <c r="V245" s="33">
        <f>VLOOKUP(C245,Schedule!$B$3:$T$11,INPUT!D245+1,FALSE)</f>
        <v>9</v>
      </c>
    </row>
    <row r="246" spans="1:22" ht="15" x14ac:dyDescent="0.25">
      <c r="A246" s="1">
        <v>53</v>
      </c>
      <c r="B246" t="str">
        <f t="shared" si="15"/>
        <v>Jeff Fuller</v>
      </c>
      <c r="C246">
        <f t="shared" si="16"/>
        <v>8</v>
      </c>
      <c r="D246" s="17">
        <v>5</v>
      </c>
      <c r="E246">
        <v>6</v>
      </c>
      <c r="F246">
        <v>4</v>
      </c>
      <c r="G246">
        <v>4</v>
      </c>
      <c r="H246">
        <v>5</v>
      </c>
      <c r="I246">
        <v>1</v>
      </c>
      <c r="J246">
        <v>1</v>
      </c>
      <c r="K246">
        <v>3</v>
      </c>
      <c r="L246">
        <v>0</v>
      </c>
      <c r="M246">
        <v>1</v>
      </c>
      <c r="N246">
        <v>0</v>
      </c>
      <c r="O246">
        <v>1</v>
      </c>
      <c r="P246">
        <v>0</v>
      </c>
      <c r="Q246">
        <v>0</v>
      </c>
      <c r="R246">
        <v>0</v>
      </c>
      <c r="S246" s="32">
        <f t="shared" si="17"/>
        <v>0</v>
      </c>
      <c r="T246" s="32">
        <f t="shared" si="18"/>
        <v>0</v>
      </c>
      <c r="U246" s="32">
        <f t="shared" si="19"/>
        <v>0</v>
      </c>
      <c r="V246" s="33">
        <f>VLOOKUP(C246,Schedule!$B$3:$T$11,INPUT!D246+1,FALSE)</f>
        <v>9</v>
      </c>
    </row>
    <row r="247" spans="1:22" ht="15" x14ac:dyDescent="0.25">
      <c r="A247" s="1">
        <v>54</v>
      </c>
      <c r="B247" t="str">
        <f t="shared" si="15"/>
        <v>Marty Plassmeyer</v>
      </c>
      <c r="C247">
        <f t="shared" si="16"/>
        <v>8</v>
      </c>
      <c r="D247" s="17">
        <v>5</v>
      </c>
      <c r="E247">
        <v>6</v>
      </c>
      <c r="F247">
        <v>6</v>
      </c>
      <c r="G247">
        <v>1</v>
      </c>
      <c r="H247">
        <v>1</v>
      </c>
      <c r="I247">
        <v>0</v>
      </c>
      <c r="J247">
        <v>0</v>
      </c>
      <c r="K247">
        <v>1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 s="32">
        <f t="shared" si="17"/>
        <v>0</v>
      </c>
      <c r="T247" s="32">
        <f t="shared" si="18"/>
        <v>0</v>
      </c>
      <c r="U247" s="32">
        <f t="shared" si="19"/>
        <v>0</v>
      </c>
      <c r="V247" s="33">
        <f>VLOOKUP(C247,Schedule!$B$3:$T$11,INPUT!D247+1,FALSE)</f>
        <v>9</v>
      </c>
    </row>
    <row r="248" spans="1:22" ht="15" x14ac:dyDescent="0.25">
      <c r="A248" s="1">
        <v>55</v>
      </c>
      <c r="B248" t="str">
        <f t="shared" si="15"/>
        <v>Mike McCoy</v>
      </c>
      <c r="C248">
        <f t="shared" si="16"/>
        <v>8</v>
      </c>
      <c r="D248" s="17">
        <v>5</v>
      </c>
      <c r="E248">
        <v>5</v>
      </c>
      <c r="F248">
        <v>4</v>
      </c>
      <c r="G248">
        <v>4</v>
      </c>
      <c r="H248">
        <v>1</v>
      </c>
      <c r="I248">
        <v>0</v>
      </c>
      <c r="J248">
        <v>1</v>
      </c>
      <c r="K248">
        <v>4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 s="32">
        <f t="shared" si="17"/>
        <v>0</v>
      </c>
      <c r="T248" s="32">
        <f t="shared" si="18"/>
        <v>0</v>
      </c>
      <c r="U248" s="32">
        <f t="shared" si="19"/>
        <v>0</v>
      </c>
      <c r="V248" s="33">
        <f>VLOOKUP(C248,Schedule!$B$3:$T$11,INPUT!D248+1,FALSE)</f>
        <v>9</v>
      </c>
    </row>
    <row r="249" spans="1:22" ht="15" x14ac:dyDescent="0.25">
      <c r="A249" s="1">
        <v>56</v>
      </c>
      <c r="B249" t="str">
        <f t="shared" si="15"/>
        <v>Sam Scharenberg</v>
      </c>
      <c r="C249">
        <f t="shared" si="16"/>
        <v>8</v>
      </c>
      <c r="D249" s="17">
        <v>5</v>
      </c>
      <c r="E249">
        <v>5</v>
      </c>
      <c r="F249">
        <v>5</v>
      </c>
      <c r="G249">
        <v>2</v>
      </c>
      <c r="H249">
        <v>1</v>
      </c>
      <c r="I249">
        <v>0</v>
      </c>
      <c r="J249">
        <v>0</v>
      </c>
      <c r="K249">
        <v>0</v>
      </c>
      <c r="L249">
        <v>2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 s="32">
        <f t="shared" si="17"/>
        <v>0</v>
      </c>
      <c r="T249" s="32">
        <f t="shared" si="18"/>
        <v>0</v>
      </c>
      <c r="U249" s="32">
        <f t="shared" si="19"/>
        <v>0</v>
      </c>
      <c r="V249" s="33">
        <f>VLOOKUP(C249,Schedule!$B$3:$T$11,INPUT!D249+1,FALSE)</f>
        <v>9</v>
      </c>
    </row>
    <row r="250" spans="1:22" ht="15" x14ac:dyDescent="0.25">
      <c r="A250" s="1">
        <v>57</v>
      </c>
      <c r="B250" t="str">
        <f t="shared" si="15"/>
        <v>Sean Lewis</v>
      </c>
      <c r="C250">
        <f t="shared" si="16"/>
        <v>8</v>
      </c>
      <c r="D250" s="17">
        <v>5</v>
      </c>
      <c r="E250">
        <v>5</v>
      </c>
      <c r="F250">
        <v>4</v>
      </c>
      <c r="G250">
        <v>2</v>
      </c>
      <c r="H250">
        <v>1</v>
      </c>
      <c r="I250">
        <v>1</v>
      </c>
      <c r="J250">
        <v>0</v>
      </c>
      <c r="K250">
        <v>2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 s="32">
        <f t="shared" si="17"/>
        <v>0</v>
      </c>
      <c r="T250" s="32">
        <f t="shared" si="18"/>
        <v>0</v>
      </c>
      <c r="U250" s="32">
        <f t="shared" si="19"/>
        <v>0</v>
      </c>
      <c r="V250" s="33">
        <f>VLOOKUP(C250,Schedule!$B$3:$T$11,INPUT!D250+1,FALSE)</f>
        <v>9</v>
      </c>
    </row>
    <row r="251" spans="1:22" ht="15" x14ac:dyDescent="0.25">
      <c r="A251" s="1">
        <v>58</v>
      </c>
      <c r="B251" t="str">
        <f t="shared" si="15"/>
        <v>Ted Wiese</v>
      </c>
      <c r="C251">
        <f t="shared" si="16"/>
        <v>9</v>
      </c>
      <c r="D251" s="17">
        <v>5</v>
      </c>
      <c r="E251">
        <v>4</v>
      </c>
      <c r="F251">
        <v>3</v>
      </c>
      <c r="G251">
        <v>0</v>
      </c>
      <c r="H251">
        <v>0</v>
      </c>
      <c r="I251">
        <v>0</v>
      </c>
      <c r="J251">
        <v>1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 s="32">
        <f t="shared" si="17"/>
        <v>0</v>
      </c>
      <c r="T251" s="32">
        <f t="shared" si="18"/>
        <v>0</v>
      </c>
      <c r="U251" s="32">
        <f t="shared" si="19"/>
        <v>0</v>
      </c>
      <c r="V251" s="33">
        <f>VLOOKUP(C251,Schedule!$B$3:$T$11,INPUT!D251+1,FALSE)</f>
        <v>8</v>
      </c>
    </row>
    <row r="252" spans="1:22" ht="15" x14ac:dyDescent="0.25">
      <c r="A252" s="1">
        <v>59</v>
      </c>
      <c r="B252" t="str">
        <f t="shared" si="15"/>
        <v>Bob Farrell</v>
      </c>
      <c r="C252">
        <f t="shared" si="16"/>
        <v>9</v>
      </c>
      <c r="D252" s="17">
        <v>5</v>
      </c>
      <c r="E252">
        <v>4</v>
      </c>
      <c r="F252">
        <v>4</v>
      </c>
      <c r="G252">
        <v>2</v>
      </c>
      <c r="H252">
        <v>1</v>
      </c>
      <c r="I252">
        <v>0</v>
      </c>
      <c r="J252">
        <v>0</v>
      </c>
      <c r="K252">
        <v>2</v>
      </c>
      <c r="L252">
        <v>0</v>
      </c>
      <c r="M252">
        <v>0</v>
      </c>
      <c r="N252">
        <v>0</v>
      </c>
      <c r="O252">
        <v>0</v>
      </c>
      <c r="P252">
        <v>1</v>
      </c>
      <c r="Q252">
        <v>0</v>
      </c>
      <c r="R252">
        <v>0</v>
      </c>
      <c r="S252" s="32">
        <f t="shared" si="17"/>
        <v>0</v>
      </c>
      <c r="T252" s="32">
        <f t="shared" si="18"/>
        <v>0</v>
      </c>
      <c r="U252" s="32">
        <f t="shared" si="19"/>
        <v>0</v>
      </c>
      <c r="V252" s="33">
        <f>VLOOKUP(C252,Schedule!$B$3:$T$11,INPUT!D252+1,FALSE)</f>
        <v>8</v>
      </c>
    </row>
    <row r="253" spans="1:22" ht="15" x14ac:dyDescent="0.25">
      <c r="A253" s="1">
        <v>60</v>
      </c>
      <c r="B253" t="str">
        <f t="shared" si="15"/>
        <v>Jimbo Smith</v>
      </c>
      <c r="C253">
        <f t="shared" si="16"/>
        <v>9</v>
      </c>
      <c r="D253" s="17">
        <v>5</v>
      </c>
      <c r="E253">
        <v>4</v>
      </c>
      <c r="F253">
        <v>3</v>
      </c>
      <c r="G253">
        <v>2</v>
      </c>
      <c r="H253">
        <v>0</v>
      </c>
      <c r="I253">
        <v>1</v>
      </c>
      <c r="J253">
        <v>0</v>
      </c>
      <c r="K253">
        <v>1</v>
      </c>
      <c r="L253">
        <v>1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 s="32">
        <f t="shared" si="17"/>
        <v>0</v>
      </c>
      <c r="T253" s="32">
        <f t="shared" si="18"/>
        <v>0</v>
      </c>
      <c r="U253" s="32">
        <f t="shared" si="19"/>
        <v>0</v>
      </c>
      <c r="V253" s="33">
        <f>VLOOKUP(C253,Schedule!$B$3:$T$11,INPUT!D253+1,FALSE)</f>
        <v>8</v>
      </c>
    </row>
    <row r="254" spans="1:22" ht="15" x14ac:dyDescent="0.25">
      <c r="A254" s="1">
        <v>61</v>
      </c>
      <c r="B254" t="str">
        <f t="shared" si="15"/>
        <v>Mike Gebhardt</v>
      </c>
      <c r="C254">
        <f t="shared" si="16"/>
        <v>9</v>
      </c>
      <c r="D254" s="17">
        <v>5</v>
      </c>
      <c r="E254">
        <v>4</v>
      </c>
      <c r="F254">
        <v>4</v>
      </c>
      <c r="G254">
        <v>1</v>
      </c>
      <c r="H254">
        <v>0</v>
      </c>
      <c r="I254">
        <v>0</v>
      </c>
      <c r="J254">
        <v>0</v>
      </c>
      <c r="K254">
        <v>1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 s="32">
        <f t="shared" si="17"/>
        <v>0</v>
      </c>
      <c r="T254" s="32">
        <f t="shared" si="18"/>
        <v>0</v>
      </c>
      <c r="U254" s="32">
        <f t="shared" si="19"/>
        <v>0</v>
      </c>
      <c r="V254" s="33">
        <f>VLOOKUP(C254,Schedule!$B$3:$T$11,INPUT!D254+1,FALSE)</f>
        <v>8</v>
      </c>
    </row>
    <row r="255" spans="1:22" ht="15" x14ac:dyDescent="0.25">
      <c r="A255" s="1">
        <v>62</v>
      </c>
      <c r="B255" t="str">
        <f t="shared" si="15"/>
        <v>Larry Lasley</v>
      </c>
      <c r="C255">
        <f t="shared" si="16"/>
        <v>9</v>
      </c>
      <c r="D255" s="17">
        <v>5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 s="32">
        <f t="shared" si="17"/>
        <v>0</v>
      </c>
      <c r="T255" s="32">
        <f t="shared" si="18"/>
        <v>0</v>
      </c>
      <c r="U255" s="32">
        <f t="shared" si="19"/>
        <v>0</v>
      </c>
      <c r="V255" s="33">
        <f>VLOOKUP(C255,Schedule!$B$3:$T$11,INPUT!D255+1,FALSE)</f>
        <v>8</v>
      </c>
    </row>
    <row r="256" spans="1:22" ht="15" x14ac:dyDescent="0.25">
      <c r="A256" s="1">
        <v>63</v>
      </c>
      <c r="B256" t="str">
        <f t="shared" si="15"/>
        <v>Doug McCluskey</v>
      </c>
      <c r="C256">
        <f t="shared" si="16"/>
        <v>9</v>
      </c>
      <c r="D256" s="17">
        <v>5</v>
      </c>
      <c r="E256">
        <v>4</v>
      </c>
      <c r="F256">
        <v>4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 s="32">
        <f t="shared" si="17"/>
        <v>0</v>
      </c>
      <c r="T256" s="32">
        <f t="shared" si="18"/>
        <v>0</v>
      </c>
      <c r="U256" s="32">
        <f t="shared" si="19"/>
        <v>0</v>
      </c>
      <c r="V256" s="33">
        <f>VLOOKUP(C256,Schedule!$B$3:$T$11,INPUT!D256+1,FALSE)</f>
        <v>8</v>
      </c>
    </row>
    <row r="257" spans="1:22" ht="15" x14ac:dyDescent="0.25">
      <c r="A257" s="1">
        <v>64</v>
      </c>
      <c r="B257" t="str">
        <f t="shared" si="15"/>
        <v>Tyler Rosen</v>
      </c>
      <c r="C257">
        <f t="shared" si="16"/>
        <v>9</v>
      </c>
      <c r="D257" s="17">
        <v>5</v>
      </c>
      <c r="E257">
        <v>4</v>
      </c>
      <c r="F257">
        <v>4</v>
      </c>
      <c r="G257">
        <v>2</v>
      </c>
      <c r="H257">
        <v>0</v>
      </c>
      <c r="I257">
        <v>0</v>
      </c>
      <c r="J257">
        <v>0</v>
      </c>
      <c r="K257">
        <v>1</v>
      </c>
      <c r="L257">
        <v>1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 s="32">
        <f t="shared" si="17"/>
        <v>0</v>
      </c>
      <c r="T257" s="32">
        <f t="shared" si="18"/>
        <v>0</v>
      </c>
      <c r="U257" s="32">
        <f t="shared" si="19"/>
        <v>0</v>
      </c>
      <c r="V257" s="33">
        <f>VLOOKUP(C257,Schedule!$B$3:$T$11,INPUT!D257+1,FALSE)</f>
        <v>8</v>
      </c>
    </row>
    <row r="258" spans="1:22" ht="15" x14ac:dyDescent="0.25">
      <c r="A258" s="1">
        <v>1</v>
      </c>
      <c r="B258" t="str">
        <f t="shared" ref="B258:B321" si="20">VLOOKUP(A258,RosterVL,2,FALSE)</f>
        <v>Phil Alles</v>
      </c>
      <c r="C258">
        <f t="shared" ref="C258:C321" si="21">VLOOKUP(A258,RosterVL,3,FALSE)</f>
        <v>1</v>
      </c>
      <c r="D258" s="17">
        <v>5</v>
      </c>
      <c r="E258">
        <v>4</v>
      </c>
      <c r="F258">
        <v>4</v>
      </c>
      <c r="G258">
        <v>1</v>
      </c>
      <c r="H258">
        <v>0</v>
      </c>
      <c r="I258">
        <v>0</v>
      </c>
      <c r="J258">
        <v>0</v>
      </c>
      <c r="K258">
        <v>1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 s="32">
        <f t="shared" ref="S258:S321" si="22">IF(SUM(K258:N258)=G258,0,1)</f>
        <v>0</v>
      </c>
      <c r="T258" s="32">
        <f t="shared" ref="T258:T321" si="23">IF(SUM(F258,I258,J258)=E258,0,1)</f>
        <v>0</v>
      </c>
      <c r="U258" s="32">
        <f t="shared" ref="U258:U321" si="24">IF(E258-SUM(I258,J258)=F258,0,1)</f>
        <v>0</v>
      </c>
      <c r="V258" s="33">
        <f>VLOOKUP(C258,Schedule!$B$3:$T$11,INPUT!D194+1,FALSE)</f>
        <v>3</v>
      </c>
    </row>
    <row r="259" spans="1:22" ht="15" x14ac:dyDescent="0.25">
      <c r="A259" s="1">
        <v>2</v>
      </c>
      <c r="B259" t="str">
        <f t="shared" si="20"/>
        <v>Mike Rainbolt</v>
      </c>
      <c r="C259">
        <f t="shared" si="21"/>
        <v>1</v>
      </c>
      <c r="D259" s="17">
        <v>5</v>
      </c>
      <c r="E259">
        <v>5</v>
      </c>
      <c r="F259">
        <v>5</v>
      </c>
      <c r="G259">
        <v>2</v>
      </c>
      <c r="H259">
        <v>0</v>
      </c>
      <c r="I259">
        <v>0</v>
      </c>
      <c r="J259">
        <v>0</v>
      </c>
      <c r="K259">
        <v>2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1</v>
      </c>
      <c r="R259">
        <v>1</v>
      </c>
      <c r="S259" s="32">
        <f t="shared" si="22"/>
        <v>0</v>
      </c>
      <c r="T259" s="32">
        <f t="shared" si="23"/>
        <v>0</v>
      </c>
      <c r="U259" s="32">
        <f t="shared" si="24"/>
        <v>0</v>
      </c>
      <c r="V259" s="33">
        <f>VLOOKUP(C259,Schedule!$B$3:$T$11,INPUT!D195+1,FALSE)</f>
        <v>3</v>
      </c>
    </row>
    <row r="260" spans="1:22" ht="15" x14ac:dyDescent="0.25">
      <c r="A260" s="1">
        <v>3</v>
      </c>
      <c r="B260" t="str">
        <f t="shared" si="20"/>
        <v>Steven Dooley</v>
      </c>
      <c r="C260">
        <f t="shared" si="21"/>
        <v>1</v>
      </c>
      <c r="D260" s="17">
        <v>5</v>
      </c>
      <c r="E260">
        <v>5</v>
      </c>
      <c r="F260">
        <v>4</v>
      </c>
      <c r="G260">
        <v>0</v>
      </c>
      <c r="H260">
        <v>0</v>
      </c>
      <c r="I260">
        <v>0</v>
      </c>
      <c r="J260">
        <v>1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 s="32">
        <f t="shared" si="22"/>
        <v>0</v>
      </c>
      <c r="T260" s="32">
        <f t="shared" si="23"/>
        <v>0</v>
      </c>
      <c r="U260" s="32">
        <f t="shared" si="24"/>
        <v>0</v>
      </c>
      <c r="V260" s="33">
        <f>VLOOKUP(C260,Schedule!$B$3:$T$11,INPUT!D196+1,FALSE)</f>
        <v>3</v>
      </c>
    </row>
    <row r="261" spans="1:22" ht="15" x14ac:dyDescent="0.25">
      <c r="A261" s="1">
        <v>4</v>
      </c>
      <c r="B261" t="str">
        <f t="shared" si="20"/>
        <v>Dave Kohring</v>
      </c>
      <c r="C261">
        <f t="shared" si="21"/>
        <v>1</v>
      </c>
      <c r="D261" s="17">
        <v>7</v>
      </c>
      <c r="E261">
        <v>6</v>
      </c>
      <c r="F261">
        <v>6</v>
      </c>
      <c r="G261">
        <v>1</v>
      </c>
      <c r="H261">
        <v>0</v>
      </c>
      <c r="I261">
        <v>0</v>
      </c>
      <c r="J261">
        <v>0</v>
      </c>
      <c r="K261">
        <v>1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 s="32">
        <f t="shared" si="22"/>
        <v>0</v>
      </c>
      <c r="T261" s="32">
        <f t="shared" si="23"/>
        <v>0</v>
      </c>
      <c r="U261" s="32">
        <f t="shared" si="24"/>
        <v>0</v>
      </c>
      <c r="V261" s="33">
        <f>VLOOKUP(C261,Schedule!$B$3:$T$11,INPUT!D261+1,FALSE)</f>
        <v>2</v>
      </c>
    </row>
    <row r="262" spans="1:22" ht="15" x14ac:dyDescent="0.25">
      <c r="A262" s="1">
        <v>5</v>
      </c>
      <c r="B262" t="str">
        <f t="shared" si="20"/>
        <v>Rick Funk</v>
      </c>
      <c r="C262">
        <f t="shared" si="21"/>
        <v>1</v>
      </c>
      <c r="D262" s="17">
        <v>7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 s="32">
        <f t="shared" si="22"/>
        <v>0</v>
      </c>
      <c r="T262" s="32">
        <f t="shared" si="23"/>
        <v>0</v>
      </c>
      <c r="U262" s="32">
        <f t="shared" si="24"/>
        <v>0</v>
      </c>
      <c r="V262" s="33">
        <f>VLOOKUP(C262,Schedule!$B$3:$T$11,INPUT!D262+1,FALSE)</f>
        <v>2</v>
      </c>
    </row>
    <row r="263" spans="1:22" ht="15" x14ac:dyDescent="0.25">
      <c r="A263" s="1">
        <v>6</v>
      </c>
      <c r="B263" t="str">
        <f t="shared" si="20"/>
        <v>Marc Rosen</v>
      </c>
      <c r="C263">
        <f t="shared" si="21"/>
        <v>1</v>
      </c>
      <c r="D263" s="17">
        <v>7</v>
      </c>
      <c r="E263">
        <v>6</v>
      </c>
      <c r="F263">
        <v>4</v>
      </c>
      <c r="G263">
        <v>0</v>
      </c>
      <c r="H263">
        <v>0</v>
      </c>
      <c r="I263">
        <v>2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 s="32">
        <f t="shared" si="22"/>
        <v>0</v>
      </c>
      <c r="T263" s="32">
        <f t="shared" si="23"/>
        <v>0</v>
      </c>
      <c r="U263" s="32">
        <f t="shared" si="24"/>
        <v>0</v>
      </c>
      <c r="V263" s="33">
        <f>VLOOKUP(C263,Schedule!$B$3:$T$11,INPUT!D263+1,FALSE)</f>
        <v>2</v>
      </c>
    </row>
    <row r="264" spans="1:22" ht="15" x14ac:dyDescent="0.25">
      <c r="A264" s="1">
        <v>7</v>
      </c>
      <c r="B264" t="str">
        <f t="shared" si="20"/>
        <v>Jeremy Lentz</v>
      </c>
      <c r="C264">
        <f t="shared" si="21"/>
        <v>1</v>
      </c>
      <c r="D264" s="17">
        <v>7</v>
      </c>
      <c r="E264">
        <v>6</v>
      </c>
      <c r="F264">
        <v>6</v>
      </c>
      <c r="G264">
        <v>1</v>
      </c>
      <c r="H264">
        <v>0</v>
      </c>
      <c r="I264">
        <v>0</v>
      </c>
      <c r="J264">
        <v>0</v>
      </c>
      <c r="K264">
        <v>1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 s="32">
        <f t="shared" si="22"/>
        <v>0</v>
      </c>
      <c r="T264" s="32">
        <f t="shared" si="23"/>
        <v>0</v>
      </c>
      <c r="U264" s="32">
        <f t="shared" si="24"/>
        <v>0</v>
      </c>
      <c r="V264" s="33">
        <f>VLOOKUP(C264,Schedule!$B$3:$T$11,INPUT!D264+1,FALSE)</f>
        <v>2</v>
      </c>
    </row>
    <row r="265" spans="1:22" ht="15" x14ac:dyDescent="0.25">
      <c r="A265" s="1">
        <v>8</v>
      </c>
      <c r="B265" t="str">
        <f t="shared" si="20"/>
        <v>Donnie Rulo</v>
      </c>
      <c r="C265">
        <f t="shared" si="21"/>
        <v>2</v>
      </c>
      <c r="D265" s="17">
        <v>7</v>
      </c>
      <c r="E265">
        <v>4</v>
      </c>
      <c r="F265">
        <v>4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 s="32">
        <f t="shared" si="22"/>
        <v>0</v>
      </c>
      <c r="T265" s="32">
        <f t="shared" si="23"/>
        <v>0</v>
      </c>
      <c r="U265" s="32">
        <f t="shared" si="24"/>
        <v>0</v>
      </c>
      <c r="V265" s="33">
        <f>VLOOKUP(C265,Schedule!$B$3:$T$11,INPUT!D265+1,FALSE)</f>
        <v>1</v>
      </c>
    </row>
    <row r="266" spans="1:22" ht="15" x14ac:dyDescent="0.25">
      <c r="A266" s="1">
        <v>9</v>
      </c>
      <c r="B266" t="str">
        <f t="shared" si="20"/>
        <v>Ernie Luna</v>
      </c>
      <c r="C266">
        <f t="shared" si="21"/>
        <v>2</v>
      </c>
      <c r="D266" s="17">
        <v>7</v>
      </c>
      <c r="E266">
        <v>4</v>
      </c>
      <c r="F266">
        <v>4</v>
      </c>
      <c r="G266">
        <v>3</v>
      </c>
      <c r="H266">
        <v>0</v>
      </c>
      <c r="I266">
        <v>0</v>
      </c>
      <c r="J266">
        <v>0</v>
      </c>
      <c r="K266">
        <v>3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1</v>
      </c>
      <c r="R266">
        <v>1</v>
      </c>
      <c r="S266" s="32">
        <f t="shared" si="22"/>
        <v>0</v>
      </c>
      <c r="T266" s="32">
        <f t="shared" si="23"/>
        <v>0</v>
      </c>
      <c r="U266" s="32">
        <f t="shared" si="24"/>
        <v>0</v>
      </c>
      <c r="V266" s="33">
        <f>VLOOKUP(C266,Schedule!$B$3:$T$11,INPUT!D266+1,FALSE)</f>
        <v>1</v>
      </c>
    </row>
    <row r="267" spans="1:22" ht="15" x14ac:dyDescent="0.25">
      <c r="A267" s="1">
        <v>10</v>
      </c>
      <c r="B267" t="str">
        <f t="shared" si="20"/>
        <v>Lee Renfrow</v>
      </c>
      <c r="C267">
        <f t="shared" si="21"/>
        <v>2</v>
      </c>
      <c r="D267" s="17">
        <v>7</v>
      </c>
      <c r="E267">
        <v>3</v>
      </c>
      <c r="F267">
        <v>3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 s="32">
        <f t="shared" si="22"/>
        <v>0</v>
      </c>
      <c r="T267" s="32">
        <f t="shared" si="23"/>
        <v>0</v>
      </c>
      <c r="U267" s="32">
        <f t="shared" si="24"/>
        <v>0</v>
      </c>
      <c r="V267" s="33">
        <f>VLOOKUP(C267,Schedule!$B$3:$T$11,INPUT!D267+1,FALSE)</f>
        <v>1</v>
      </c>
    </row>
    <row r="268" spans="1:22" ht="15" x14ac:dyDescent="0.25">
      <c r="A268" s="1">
        <v>11</v>
      </c>
      <c r="B268" t="str">
        <f t="shared" si="20"/>
        <v>Ruben Plancart</v>
      </c>
      <c r="C268">
        <f t="shared" si="21"/>
        <v>2</v>
      </c>
      <c r="D268" s="17">
        <v>7</v>
      </c>
      <c r="E268">
        <v>3</v>
      </c>
      <c r="F268">
        <v>3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 s="32">
        <f t="shared" si="22"/>
        <v>0</v>
      </c>
      <c r="T268" s="32">
        <f t="shared" si="23"/>
        <v>0</v>
      </c>
      <c r="U268" s="32">
        <f t="shared" si="24"/>
        <v>0</v>
      </c>
      <c r="V268" s="33">
        <f>VLOOKUP(C268,Schedule!$B$3:$T$11,INPUT!D268+1,FALSE)</f>
        <v>1</v>
      </c>
    </row>
    <row r="269" spans="1:22" ht="15" x14ac:dyDescent="0.25">
      <c r="A269" s="1">
        <v>12</v>
      </c>
      <c r="B269" t="str">
        <f t="shared" si="20"/>
        <v>Gerald Brown</v>
      </c>
      <c r="C269">
        <f t="shared" si="21"/>
        <v>2</v>
      </c>
      <c r="D269" s="17">
        <v>7</v>
      </c>
      <c r="E269">
        <v>3</v>
      </c>
      <c r="F269">
        <v>3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 s="32">
        <f t="shared" si="22"/>
        <v>0</v>
      </c>
      <c r="T269" s="32">
        <f t="shared" si="23"/>
        <v>0</v>
      </c>
      <c r="U269" s="32">
        <f t="shared" si="24"/>
        <v>0</v>
      </c>
      <c r="V269" s="33">
        <f>VLOOKUP(C269,Schedule!$B$3:$T$11,INPUT!D269+1,FALSE)</f>
        <v>1</v>
      </c>
    </row>
    <row r="270" spans="1:22" ht="15" x14ac:dyDescent="0.25">
      <c r="A270" s="1">
        <v>13</v>
      </c>
      <c r="B270" t="str">
        <f t="shared" si="20"/>
        <v>Mike Jung</v>
      </c>
      <c r="C270">
        <f t="shared" si="21"/>
        <v>2</v>
      </c>
      <c r="D270" s="17">
        <v>7</v>
      </c>
      <c r="E270">
        <v>3</v>
      </c>
      <c r="F270">
        <v>3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 s="32">
        <f t="shared" si="22"/>
        <v>0</v>
      </c>
      <c r="T270" s="32">
        <f t="shared" si="23"/>
        <v>0</v>
      </c>
      <c r="U270" s="32">
        <f t="shared" si="24"/>
        <v>0</v>
      </c>
      <c r="V270" s="33">
        <f>VLOOKUP(C270,Schedule!$B$3:$T$11,INPUT!D270+1,FALSE)</f>
        <v>1</v>
      </c>
    </row>
    <row r="271" spans="1:22" ht="15" x14ac:dyDescent="0.25">
      <c r="A271" s="1">
        <v>14</v>
      </c>
      <c r="B271" t="str">
        <f t="shared" si="20"/>
        <v>Paul Thomas</v>
      </c>
      <c r="C271">
        <f t="shared" si="21"/>
        <v>2</v>
      </c>
      <c r="D271" s="17">
        <v>7</v>
      </c>
      <c r="E271">
        <v>3</v>
      </c>
      <c r="F271">
        <v>3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 s="32">
        <f t="shared" si="22"/>
        <v>0</v>
      </c>
      <c r="T271" s="32">
        <f t="shared" si="23"/>
        <v>0</v>
      </c>
      <c r="U271" s="32">
        <f t="shared" si="24"/>
        <v>0</v>
      </c>
      <c r="V271" s="33">
        <f>VLOOKUP(C271,Schedule!$B$3:$T$11,INPUT!D271+1,FALSE)</f>
        <v>1</v>
      </c>
    </row>
    <row r="272" spans="1:22" ht="15" x14ac:dyDescent="0.25">
      <c r="A272" s="1">
        <v>15</v>
      </c>
      <c r="B272" t="str">
        <f t="shared" si="20"/>
        <v>Sean Peters</v>
      </c>
      <c r="C272">
        <f t="shared" si="21"/>
        <v>3</v>
      </c>
      <c r="D272" s="17">
        <v>7</v>
      </c>
      <c r="E272">
        <v>5</v>
      </c>
      <c r="F272">
        <v>5</v>
      </c>
      <c r="G272">
        <v>1</v>
      </c>
      <c r="H272">
        <v>0</v>
      </c>
      <c r="I272">
        <v>0</v>
      </c>
      <c r="J272">
        <v>0</v>
      </c>
      <c r="K272">
        <v>1</v>
      </c>
      <c r="L272">
        <v>0</v>
      </c>
      <c r="M272">
        <v>0</v>
      </c>
      <c r="N272">
        <v>0</v>
      </c>
      <c r="O272">
        <v>0</v>
      </c>
      <c r="P272">
        <v>1</v>
      </c>
      <c r="Q272">
        <v>0</v>
      </c>
      <c r="R272">
        <v>0</v>
      </c>
      <c r="S272" s="32">
        <f t="shared" si="22"/>
        <v>0</v>
      </c>
      <c r="T272" s="32">
        <f t="shared" si="23"/>
        <v>0</v>
      </c>
      <c r="U272" s="32">
        <f t="shared" si="24"/>
        <v>0</v>
      </c>
      <c r="V272" s="33">
        <f>VLOOKUP(C272,Schedule!$B$3:$T$11,INPUT!D272+1,FALSE)</f>
        <v>7</v>
      </c>
    </row>
    <row r="273" spans="1:22" ht="15" x14ac:dyDescent="0.25">
      <c r="A273" s="1">
        <v>16</v>
      </c>
      <c r="B273" t="str">
        <f t="shared" si="20"/>
        <v>Brendan Murphy</v>
      </c>
      <c r="C273">
        <f t="shared" si="21"/>
        <v>3</v>
      </c>
      <c r="D273" s="17">
        <v>7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 s="32">
        <f t="shared" si="22"/>
        <v>0</v>
      </c>
      <c r="T273" s="32">
        <f t="shared" si="23"/>
        <v>0</v>
      </c>
      <c r="U273" s="32">
        <f t="shared" si="24"/>
        <v>0</v>
      </c>
      <c r="V273" s="33">
        <f>VLOOKUP(C273,Schedule!$B$3:$T$11,INPUT!D273+1,FALSE)</f>
        <v>7</v>
      </c>
    </row>
    <row r="274" spans="1:22" ht="15" x14ac:dyDescent="0.25">
      <c r="A274" s="1">
        <v>17</v>
      </c>
      <c r="B274" t="str">
        <f t="shared" si="20"/>
        <v>Jim Gangloff</v>
      </c>
      <c r="C274">
        <f t="shared" si="21"/>
        <v>3</v>
      </c>
      <c r="D274" s="17">
        <v>7</v>
      </c>
      <c r="E274">
        <v>5</v>
      </c>
      <c r="F274">
        <v>5</v>
      </c>
      <c r="G274">
        <v>1</v>
      </c>
      <c r="H274">
        <v>0</v>
      </c>
      <c r="I274">
        <v>0</v>
      </c>
      <c r="J274">
        <v>0</v>
      </c>
      <c r="K274">
        <v>1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 s="32">
        <f t="shared" si="22"/>
        <v>0</v>
      </c>
      <c r="T274" s="32">
        <f t="shared" si="23"/>
        <v>0</v>
      </c>
      <c r="U274" s="32">
        <f t="shared" si="24"/>
        <v>0</v>
      </c>
      <c r="V274" s="33">
        <f>VLOOKUP(C274,Schedule!$B$3:$T$11,INPUT!D274+1,FALSE)</f>
        <v>7</v>
      </c>
    </row>
    <row r="275" spans="1:22" ht="15" x14ac:dyDescent="0.25">
      <c r="A275" s="1">
        <v>18</v>
      </c>
      <c r="B275" t="str">
        <f t="shared" si="20"/>
        <v>Mitch Gangloff</v>
      </c>
      <c r="C275">
        <f t="shared" si="21"/>
        <v>3</v>
      </c>
      <c r="D275" s="17">
        <v>7</v>
      </c>
      <c r="E275">
        <v>5</v>
      </c>
      <c r="F275">
        <v>5</v>
      </c>
      <c r="G275">
        <v>3</v>
      </c>
      <c r="H275">
        <v>0</v>
      </c>
      <c r="I275">
        <v>0</v>
      </c>
      <c r="J275">
        <v>0</v>
      </c>
      <c r="K275">
        <v>3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 s="32">
        <f t="shared" si="22"/>
        <v>0</v>
      </c>
      <c r="T275" s="32">
        <f t="shared" si="23"/>
        <v>0</v>
      </c>
      <c r="U275" s="32">
        <f t="shared" si="24"/>
        <v>0</v>
      </c>
      <c r="V275" s="33">
        <f>VLOOKUP(C275,Schedule!$B$3:$T$11,INPUT!D275+1,FALSE)</f>
        <v>7</v>
      </c>
    </row>
    <row r="276" spans="1:22" ht="15" x14ac:dyDescent="0.25">
      <c r="A276" s="1">
        <v>19</v>
      </c>
      <c r="B276" t="str">
        <f t="shared" si="20"/>
        <v>Brett Weber</v>
      </c>
      <c r="C276">
        <f t="shared" si="21"/>
        <v>3</v>
      </c>
      <c r="D276" s="17">
        <v>7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 s="32">
        <f t="shared" si="22"/>
        <v>0</v>
      </c>
      <c r="T276" s="32">
        <f t="shared" si="23"/>
        <v>0</v>
      </c>
      <c r="U276" s="32">
        <f t="shared" si="24"/>
        <v>0</v>
      </c>
      <c r="V276" s="33">
        <f>VLOOKUP(C276,Schedule!$B$3:$T$11,INPUT!D276+1,FALSE)</f>
        <v>7</v>
      </c>
    </row>
    <row r="277" spans="1:22" ht="15" x14ac:dyDescent="0.25">
      <c r="A277" s="1">
        <v>20</v>
      </c>
      <c r="B277" t="str">
        <f t="shared" si="20"/>
        <v>Matt Eike</v>
      </c>
      <c r="C277">
        <f t="shared" si="21"/>
        <v>3</v>
      </c>
      <c r="D277" s="17">
        <v>7</v>
      </c>
      <c r="E277">
        <v>5</v>
      </c>
      <c r="F277">
        <v>5</v>
      </c>
      <c r="G277">
        <v>3</v>
      </c>
      <c r="H277">
        <v>0</v>
      </c>
      <c r="I277">
        <v>0</v>
      </c>
      <c r="J277">
        <v>0</v>
      </c>
      <c r="K277">
        <v>3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 s="32">
        <f t="shared" si="22"/>
        <v>0</v>
      </c>
      <c r="T277" s="32">
        <f t="shared" si="23"/>
        <v>0</v>
      </c>
      <c r="U277" s="32">
        <f t="shared" si="24"/>
        <v>0</v>
      </c>
      <c r="V277" s="33">
        <f>VLOOKUP(C277,Schedule!$B$3:$T$11,INPUT!D277+1,FALSE)</f>
        <v>7</v>
      </c>
    </row>
    <row r="278" spans="1:22" ht="15" x14ac:dyDescent="0.25">
      <c r="A278" s="1">
        <v>21</v>
      </c>
      <c r="B278" t="str">
        <f t="shared" si="20"/>
        <v>Gabe Brown</v>
      </c>
      <c r="C278">
        <f t="shared" si="21"/>
        <v>3</v>
      </c>
      <c r="D278" s="17">
        <v>7</v>
      </c>
      <c r="E278">
        <v>5</v>
      </c>
      <c r="F278">
        <v>5</v>
      </c>
      <c r="G278">
        <v>3</v>
      </c>
      <c r="H278">
        <v>0</v>
      </c>
      <c r="I278">
        <v>0</v>
      </c>
      <c r="J278">
        <v>0</v>
      </c>
      <c r="K278">
        <v>3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 s="32">
        <f t="shared" si="22"/>
        <v>0</v>
      </c>
      <c r="T278" s="32">
        <f t="shared" si="23"/>
        <v>0</v>
      </c>
      <c r="U278" s="32">
        <f t="shared" si="24"/>
        <v>0</v>
      </c>
      <c r="V278" s="33">
        <f>VLOOKUP(C278,Schedule!$B$3:$T$11,INPUT!D278+1,FALSE)</f>
        <v>7</v>
      </c>
    </row>
    <row r="279" spans="1:22" ht="15" x14ac:dyDescent="0.25">
      <c r="A279" s="1">
        <v>22</v>
      </c>
      <c r="B279" t="str">
        <f t="shared" si="20"/>
        <v>Jim Schlereth</v>
      </c>
      <c r="C279">
        <f t="shared" si="21"/>
        <v>3</v>
      </c>
      <c r="D279" s="17">
        <v>7</v>
      </c>
      <c r="E279">
        <v>5</v>
      </c>
      <c r="F279">
        <v>5</v>
      </c>
      <c r="G279">
        <v>1</v>
      </c>
      <c r="H279">
        <v>0</v>
      </c>
      <c r="I279">
        <v>0</v>
      </c>
      <c r="J279">
        <v>0</v>
      </c>
      <c r="K279">
        <v>1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 s="32">
        <f t="shared" si="22"/>
        <v>0</v>
      </c>
      <c r="T279" s="32">
        <f t="shared" si="23"/>
        <v>0</v>
      </c>
      <c r="U279" s="32">
        <f t="shared" si="24"/>
        <v>0</v>
      </c>
      <c r="V279" s="33">
        <f>VLOOKUP(C279,Schedule!$B$3:$T$11,INPUT!D279+1,FALSE)</f>
        <v>7</v>
      </c>
    </row>
    <row r="280" spans="1:22" ht="15" x14ac:dyDescent="0.25">
      <c r="A280" s="1">
        <v>23</v>
      </c>
      <c r="B280" t="str">
        <f t="shared" si="20"/>
        <v>Tyler Aholt</v>
      </c>
      <c r="C280">
        <f t="shared" si="21"/>
        <v>4</v>
      </c>
      <c r="D280" s="17">
        <v>7</v>
      </c>
      <c r="E280">
        <v>4</v>
      </c>
      <c r="F280">
        <v>4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 s="32">
        <f t="shared" si="22"/>
        <v>0</v>
      </c>
      <c r="T280" s="32">
        <f t="shared" si="23"/>
        <v>0</v>
      </c>
      <c r="U280" s="32">
        <f t="shared" si="24"/>
        <v>0</v>
      </c>
      <c r="V280" s="33">
        <f>VLOOKUP(C280,Schedule!$B$3:$T$11,INPUT!D280+1,FALSE)</f>
        <v>6</v>
      </c>
    </row>
    <row r="281" spans="1:22" ht="15" x14ac:dyDescent="0.25">
      <c r="A281" s="1">
        <v>24</v>
      </c>
      <c r="B281" t="str">
        <f t="shared" si="20"/>
        <v>Eric Enright</v>
      </c>
      <c r="C281">
        <f t="shared" si="21"/>
        <v>4</v>
      </c>
      <c r="D281" s="17">
        <v>7</v>
      </c>
      <c r="E281">
        <v>4</v>
      </c>
      <c r="F281">
        <v>4</v>
      </c>
      <c r="G281">
        <v>1</v>
      </c>
      <c r="H281">
        <v>0</v>
      </c>
      <c r="I281">
        <v>0</v>
      </c>
      <c r="J281">
        <v>0</v>
      </c>
      <c r="K281">
        <v>1</v>
      </c>
      <c r="L281">
        <v>0</v>
      </c>
      <c r="M281">
        <v>0</v>
      </c>
      <c r="N281">
        <v>0</v>
      </c>
      <c r="O281">
        <v>0</v>
      </c>
      <c r="P281">
        <v>1</v>
      </c>
      <c r="Q281">
        <v>0</v>
      </c>
      <c r="R281">
        <v>0</v>
      </c>
      <c r="S281" s="32">
        <f t="shared" si="22"/>
        <v>0</v>
      </c>
      <c r="T281" s="32">
        <f t="shared" si="23"/>
        <v>0</v>
      </c>
      <c r="U281" s="32">
        <f t="shared" si="24"/>
        <v>0</v>
      </c>
      <c r="V281" s="33">
        <f>VLOOKUP(C281,Schedule!$B$3:$T$11,INPUT!D281+1,FALSE)</f>
        <v>6</v>
      </c>
    </row>
    <row r="282" spans="1:22" ht="15" x14ac:dyDescent="0.25">
      <c r="A282" s="1">
        <v>25</v>
      </c>
      <c r="B282" t="str">
        <f t="shared" si="20"/>
        <v>Tony Glass</v>
      </c>
      <c r="C282">
        <f t="shared" si="21"/>
        <v>4</v>
      </c>
      <c r="D282" s="17">
        <v>7</v>
      </c>
      <c r="E282">
        <v>5</v>
      </c>
      <c r="F282">
        <v>4</v>
      </c>
      <c r="G282">
        <v>1</v>
      </c>
      <c r="H282">
        <v>1</v>
      </c>
      <c r="I282">
        <v>0</v>
      </c>
      <c r="J282">
        <v>1</v>
      </c>
      <c r="K282">
        <v>1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 s="32">
        <f t="shared" si="22"/>
        <v>0</v>
      </c>
      <c r="T282" s="32">
        <f t="shared" si="23"/>
        <v>0</v>
      </c>
      <c r="U282" s="32">
        <f t="shared" si="24"/>
        <v>0</v>
      </c>
      <c r="V282" s="33">
        <f>VLOOKUP(C282,Schedule!$B$3:$T$11,INPUT!D282+1,FALSE)</f>
        <v>6</v>
      </c>
    </row>
    <row r="283" spans="1:22" ht="15" x14ac:dyDescent="0.25">
      <c r="A283" s="1">
        <v>26</v>
      </c>
      <c r="B283" t="str">
        <f t="shared" si="20"/>
        <v>Joe Wiese</v>
      </c>
      <c r="C283">
        <f t="shared" si="21"/>
        <v>4</v>
      </c>
      <c r="D283" s="17">
        <v>7</v>
      </c>
      <c r="E283">
        <v>5</v>
      </c>
      <c r="F283">
        <v>5</v>
      </c>
      <c r="G283">
        <v>1</v>
      </c>
      <c r="H283">
        <v>0</v>
      </c>
      <c r="I283">
        <v>0</v>
      </c>
      <c r="J283">
        <v>0</v>
      </c>
      <c r="K283">
        <v>1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 s="32">
        <f t="shared" si="22"/>
        <v>0</v>
      </c>
      <c r="T283" s="32">
        <f t="shared" si="23"/>
        <v>0</v>
      </c>
      <c r="U283" s="32">
        <f t="shared" si="24"/>
        <v>0</v>
      </c>
      <c r="V283" s="33">
        <f>VLOOKUP(C283,Schedule!$B$3:$T$11,INPUT!D283+1,FALSE)</f>
        <v>6</v>
      </c>
    </row>
    <row r="284" spans="1:22" ht="15" x14ac:dyDescent="0.25">
      <c r="A284" s="1">
        <v>27</v>
      </c>
      <c r="B284" t="str">
        <f t="shared" si="20"/>
        <v>Phil Gangloff</v>
      </c>
      <c r="C284">
        <f t="shared" si="21"/>
        <v>4</v>
      </c>
      <c r="D284" s="17">
        <v>7</v>
      </c>
      <c r="E284">
        <v>4</v>
      </c>
      <c r="F284">
        <v>3</v>
      </c>
      <c r="G284">
        <v>1</v>
      </c>
      <c r="H284">
        <v>0</v>
      </c>
      <c r="I284">
        <v>1</v>
      </c>
      <c r="J284">
        <v>0</v>
      </c>
      <c r="K284">
        <v>1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 s="32">
        <f t="shared" si="22"/>
        <v>0</v>
      </c>
      <c r="T284" s="32">
        <f t="shared" si="23"/>
        <v>0</v>
      </c>
      <c r="U284" s="32">
        <f t="shared" si="24"/>
        <v>0</v>
      </c>
      <c r="V284" s="33">
        <f>VLOOKUP(C284,Schedule!$B$3:$T$11,INPUT!D284+1,FALSE)</f>
        <v>6</v>
      </c>
    </row>
    <row r="285" spans="1:22" ht="15" x14ac:dyDescent="0.25">
      <c r="A285" s="1">
        <v>28</v>
      </c>
      <c r="B285" t="str">
        <f t="shared" si="20"/>
        <v>Mike Angelica</v>
      </c>
      <c r="C285">
        <f t="shared" si="21"/>
        <v>4</v>
      </c>
      <c r="D285" s="17">
        <v>7</v>
      </c>
      <c r="E285">
        <v>4</v>
      </c>
      <c r="F285">
        <v>4</v>
      </c>
      <c r="G285">
        <v>1</v>
      </c>
      <c r="H285">
        <v>0</v>
      </c>
      <c r="I285">
        <v>0</v>
      </c>
      <c r="J285">
        <v>0</v>
      </c>
      <c r="K285">
        <v>1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 s="32">
        <f t="shared" si="22"/>
        <v>0</v>
      </c>
      <c r="T285" s="32">
        <f t="shared" si="23"/>
        <v>0</v>
      </c>
      <c r="U285" s="32">
        <f t="shared" si="24"/>
        <v>0</v>
      </c>
      <c r="V285" s="33">
        <f>VLOOKUP(C285,Schedule!$B$3:$T$11,INPUT!D285+1,FALSE)</f>
        <v>6</v>
      </c>
    </row>
    <row r="286" spans="1:22" ht="15" x14ac:dyDescent="0.25">
      <c r="A286" s="1">
        <v>29</v>
      </c>
      <c r="B286" t="str">
        <f t="shared" si="20"/>
        <v>Mike Weber</v>
      </c>
      <c r="C286">
        <f t="shared" si="21"/>
        <v>4</v>
      </c>
      <c r="D286" s="17">
        <v>7</v>
      </c>
      <c r="E286">
        <v>4</v>
      </c>
      <c r="F286">
        <v>4</v>
      </c>
      <c r="G286">
        <v>2</v>
      </c>
      <c r="H286">
        <v>0</v>
      </c>
      <c r="I286">
        <v>0</v>
      </c>
      <c r="J286">
        <v>0</v>
      </c>
      <c r="K286">
        <v>2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 s="32">
        <f t="shared" si="22"/>
        <v>0</v>
      </c>
      <c r="T286" s="32">
        <f t="shared" si="23"/>
        <v>0</v>
      </c>
      <c r="U286" s="32">
        <f t="shared" si="24"/>
        <v>0</v>
      </c>
      <c r="V286" s="33">
        <f>VLOOKUP(C286,Schedule!$B$3:$T$11,INPUT!D286+1,FALSE)</f>
        <v>6</v>
      </c>
    </row>
    <row r="287" spans="1:22" ht="15" x14ac:dyDescent="0.25">
      <c r="A287" s="1">
        <v>30</v>
      </c>
      <c r="B287" t="str">
        <f t="shared" si="20"/>
        <v>Jack Fleming</v>
      </c>
      <c r="C287">
        <f t="shared" si="21"/>
        <v>5</v>
      </c>
      <c r="D287" s="17">
        <v>7</v>
      </c>
      <c r="E287">
        <v>2</v>
      </c>
      <c r="F287">
        <v>2</v>
      </c>
      <c r="G287">
        <v>1</v>
      </c>
      <c r="H287">
        <v>0</v>
      </c>
      <c r="I287">
        <v>0</v>
      </c>
      <c r="J287">
        <v>0</v>
      </c>
      <c r="K287">
        <v>1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 s="32">
        <f t="shared" si="22"/>
        <v>0</v>
      </c>
      <c r="T287" s="32">
        <f t="shared" si="23"/>
        <v>0</v>
      </c>
      <c r="U287" s="32">
        <f t="shared" si="24"/>
        <v>0</v>
      </c>
      <c r="V287" s="33">
        <f>VLOOKUP(C287,Schedule!$B$3:$T$11,INPUT!D287+1,FALSE)</f>
        <v>8</v>
      </c>
    </row>
    <row r="288" spans="1:22" ht="15" x14ac:dyDescent="0.25">
      <c r="A288" s="1">
        <v>31</v>
      </c>
      <c r="B288" t="str">
        <f t="shared" si="20"/>
        <v>Tom McMahon</v>
      </c>
      <c r="C288">
        <f t="shared" si="21"/>
        <v>5</v>
      </c>
      <c r="D288" s="17">
        <v>7</v>
      </c>
      <c r="E288">
        <v>2</v>
      </c>
      <c r="F288">
        <v>2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1</v>
      </c>
      <c r="Q288">
        <v>0</v>
      </c>
      <c r="R288">
        <v>0</v>
      </c>
      <c r="S288" s="32">
        <f t="shared" si="22"/>
        <v>0</v>
      </c>
      <c r="T288" s="32">
        <f t="shared" si="23"/>
        <v>0</v>
      </c>
      <c r="U288" s="32">
        <f t="shared" si="24"/>
        <v>0</v>
      </c>
      <c r="V288" s="33">
        <f>VLOOKUP(C288,Schedule!$B$3:$T$11,INPUT!D288+1,FALSE)</f>
        <v>8</v>
      </c>
    </row>
    <row r="289" spans="1:22" ht="15" x14ac:dyDescent="0.25">
      <c r="A289" s="1">
        <v>32</v>
      </c>
      <c r="B289" t="str">
        <f t="shared" si="20"/>
        <v>Elliot Fish</v>
      </c>
      <c r="C289">
        <f t="shared" si="21"/>
        <v>5</v>
      </c>
      <c r="D289" s="17">
        <v>7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 s="32">
        <f t="shared" si="22"/>
        <v>0</v>
      </c>
      <c r="T289" s="32">
        <f t="shared" si="23"/>
        <v>0</v>
      </c>
      <c r="U289" s="32">
        <f t="shared" si="24"/>
        <v>0</v>
      </c>
      <c r="V289" s="33">
        <f>VLOOKUP(C289,Schedule!$B$3:$T$11,INPUT!D289+1,FALSE)</f>
        <v>8</v>
      </c>
    </row>
    <row r="290" spans="1:22" ht="15" x14ac:dyDescent="0.25">
      <c r="A290" s="1">
        <v>33</v>
      </c>
      <c r="B290" t="str">
        <f t="shared" si="20"/>
        <v>Gus Giegling</v>
      </c>
      <c r="C290">
        <f t="shared" si="21"/>
        <v>5</v>
      </c>
      <c r="D290" s="17">
        <v>7</v>
      </c>
      <c r="E290">
        <v>3</v>
      </c>
      <c r="F290">
        <v>3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 s="32">
        <f t="shared" si="22"/>
        <v>0</v>
      </c>
      <c r="T290" s="32">
        <f t="shared" si="23"/>
        <v>0</v>
      </c>
      <c r="U290" s="32">
        <f t="shared" si="24"/>
        <v>0</v>
      </c>
      <c r="V290" s="33">
        <f>VLOOKUP(C290,Schedule!$B$3:$T$11,INPUT!D290+1,FALSE)</f>
        <v>8</v>
      </c>
    </row>
    <row r="291" spans="1:22" ht="15" x14ac:dyDescent="0.25">
      <c r="A291" s="1">
        <v>34</v>
      </c>
      <c r="B291" t="str">
        <f t="shared" si="20"/>
        <v>Tommy Faulstich</v>
      </c>
      <c r="C291">
        <f t="shared" si="21"/>
        <v>5</v>
      </c>
      <c r="D291" s="17">
        <v>7</v>
      </c>
      <c r="E291">
        <v>3</v>
      </c>
      <c r="F291">
        <v>3</v>
      </c>
      <c r="G291">
        <v>1</v>
      </c>
      <c r="H291">
        <v>0</v>
      </c>
      <c r="I291">
        <v>0</v>
      </c>
      <c r="J291">
        <v>0</v>
      </c>
      <c r="K291">
        <v>1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 s="32">
        <f t="shared" si="22"/>
        <v>0</v>
      </c>
      <c r="T291" s="32">
        <f t="shared" si="23"/>
        <v>0</v>
      </c>
      <c r="U291" s="32">
        <f t="shared" si="24"/>
        <v>0</v>
      </c>
      <c r="V291" s="33">
        <f>VLOOKUP(C291,Schedule!$B$3:$T$11,INPUT!D291+1,FALSE)</f>
        <v>8</v>
      </c>
    </row>
    <row r="292" spans="1:22" ht="15" x14ac:dyDescent="0.25">
      <c r="A292" s="1">
        <v>35</v>
      </c>
      <c r="B292" t="str">
        <f t="shared" si="20"/>
        <v>Andrew Evola</v>
      </c>
      <c r="C292">
        <f t="shared" si="21"/>
        <v>5</v>
      </c>
      <c r="D292" s="17">
        <v>7</v>
      </c>
      <c r="E292">
        <v>2</v>
      </c>
      <c r="F292">
        <v>2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 s="32">
        <f t="shared" si="22"/>
        <v>0</v>
      </c>
      <c r="T292" s="32">
        <f t="shared" si="23"/>
        <v>0</v>
      </c>
      <c r="U292" s="32">
        <f t="shared" si="24"/>
        <v>0</v>
      </c>
      <c r="V292" s="33">
        <f>VLOOKUP(C292,Schedule!$B$3:$T$11,INPUT!D292+1,FALSE)</f>
        <v>8</v>
      </c>
    </row>
    <row r="293" spans="1:22" ht="15" x14ac:dyDescent="0.25">
      <c r="A293" s="1">
        <v>36</v>
      </c>
      <c r="B293" t="str">
        <f t="shared" si="20"/>
        <v>Mark Connoley</v>
      </c>
      <c r="C293">
        <f t="shared" si="21"/>
        <v>5</v>
      </c>
      <c r="D293" s="17">
        <v>7</v>
      </c>
      <c r="E293">
        <v>2</v>
      </c>
      <c r="F293">
        <v>2</v>
      </c>
      <c r="G293">
        <v>1</v>
      </c>
      <c r="H293">
        <v>0</v>
      </c>
      <c r="I293">
        <v>0</v>
      </c>
      <c r="J293">
        <v>0</v>
      </c>
      <c r="K293">
        <v>0</v>
      </c>
      <c r="L293">
        <v>1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 s="32">
        <f t="shared" si="22"/>
        <v>0</v>
      </c>
      <c r="T293" s="32">
        <f t="shared" si="23"/>
        <v>0</v>
      </c>
      <c r="U293" s="32">
        <f t="shared" si="24"/>
        <v>0</v>
      </c>
      <c r="V293" s="33">
        <f>VLOOKUP(C293,Schedule!$B$3:$T$11,INPUT!D293+1,FALSE)</f>
        <v>8</v>
      </c>
    </row>
    <row r="294" spans="1:22" ht="15" x14ac:dyDescent="0.25">
      <c r="A294" s="1">
        <v>37</v>
      </c>
      <c r="B294" t="str">
        <f t="shared" si="20"/>
        <v>Tom Ciolek</v>
      </c>
      <c r="C294">
        <f t="shared" si="21"/>
        <v>6</v>
      </c>
      <c r="D294" s="17">
        <v>7</v>
      </c>
      <c r="E294">
        <v>6</v>
      </c>
      <c r="F294">
        <v>5</v>
      </c>
      <c r="G294">
        <v>1</v>
      </c>
      <c r="H294">
        <v>0</v>
      </c>
      <c r="I294">
        <v>1</v>
      </c>
      <c r="J294">
        <v>0</v>
      </c>
      <c r="K294">
        <v>1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 s="32">
        <f t="shared" si="22"/>
        <v>0</v>
      </c>
      <c r="T294" s="32">
        <f t="shared" si="23"/>
        <v>0</v>
      </c>
      <c r="U294" s="32">
        <f t="shared" si="24"/>
        <v>0</v>
      </c>
      <c r="V294" s="33">
        <f>VLOOKUP(C294,Schedule!$B$3:$T$11,INPUT!D294+1,FALSE)</f>
        <v>4</v>
      </c>
    </row>
    <row r="295" spans="1:22" ht="15" x14ac:dyDescent="0.25">
      <c r="A295" s="1">
        <v>38</v>
      </c>
      <c r="B295" t="str">
        <f t="shared" si="20"/>
        <v>Joe Mathes</v>
      </c>
      <c r="C295">
        <f t="shared" si="21"/>
        <v>6</v>
      </c>
      <c r="D295" s="17">
        <v>7</v>
      </c>
      <c r="E295">
        <v>5</v>
      </c>
      <c r="F295">
        <v>4</v>
      </c>
      <c r="G295">
        <v>1</v>
      </c>
      <c r="H295">
        <v>1</v>
      </c>
      <c r="I295">
        <v>1</v>
      </c>
      <c r="J295">
        <v>0</v>
      </c>
      <c r="K295">
        <v>0</v>
      </c>
      <c r="L295">
        <v>1</v>
      </c>
      <c r="M295">
        <v>0</v>
      </c>
      <c r="N295">
        <v>0</v>
      </c>
      <c r="O295">
        <v>1</v>
      </c>
      <c r="P295">
        <v>0</v>
      </c>
      <c r="Q295">
        <v>0</v>
      </c>
      <c r="R295">
        <v>0</v>
      </c>
      <c r="S295" s="32">
        <f t="shared" si="22"/>
        <v>0</v>
      </c>
      <c r="T295" s="32">
        <f t="shared" si="23"/>
        <v>0</v>
      </c>
      <c r="U295" s="32">
        <f t="shared" si="24"/>
        <v>0</v>
      </c>
      <c r="V295" s="33">
        <f>VLOOKUP(C295,Schedule!$B$3:$T$11,INPUT!D295+1,FALSE)</f>
        <v>4</v>
      </c>
    </row>
    <row r="296" spans="1:22" ht="15" x14ac:dyDescent="0.25">
      <c r="A296" s="1">
        <v>39</v>
      </c>
      <c r="B296" t="str">
        <f t="shared" si="20"/>
        <v>Dan Suchman</v>
      </c>
      <c r="C296">
        <f t="shared" si="21"/>
        <v>6</v>
      </c>
      <c r="D296" s="17">
        <v>7</v>
      </c>
      <c r="E296">
        <v>6</v>
      </c>
      <c r="F296">
        <v>6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 s="32">
        <f t="shared" si="22"/>
        <v>0</v>
      </c>
      <c r="T296" s="32">
        <f t="shared" si="23"/>
        <v>0</v>
      </c>
      <c r="U296" s="32">
        <f t="shared" si="24"/>
        <v>0</v>
      </c>
      <c r="V296" s="33">
        <f>VLOOKUP(C296,Schedule!$B$3:$T$11,INPUT!D296+1,FALSE)</f>
        <v>4</v>
      </c>
    </row>
    <row r="297" spans="1:22" ht="15" x14ac:dyDescent="0.25">
      <c r="A297" s="1">
        <v>40</v>
      </c>
      <c r="B297" t="str">
        <f t="shared" si="20"/>
        <v>Tom Meadows</v>
      </c>
      <c r="C297">
        <f t="shared" si="21"/>
        <v>6</v>
      </c>
      <c r="D297" s="17">
        <v>7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 s="32">
        <f t="shared" si="22"/>
        <v>0</v>
      </c>
      <c r="T297" s="32">
        <f t="shared" si="23"/>
        <v>0</v>
      </c>
      <c r="U297" s="32">
        <f t="shared" si="24"/>
        <v>0</v>
      </c>
      <c r="V297" s="33">
        <f>VLOOKUP(C297,Schedule!$B$3:$T$11,INPUT!D297+1,FALSE)</f>
        <v>4</v>
      </c>
    </row>
    <row r="298" spans="1:22" ht="15" x14ac:dyDescent="0.25">
      <c r="A298" s="1">
        <v>41</v>
      </c>
      <c r="B298" t="str">
        <f t="shared" si="20"/>
        <v>Todd Pierson</v>
      </c>
      <c r="C298">
        <f t="shared" si="21"/>
        <v>6</v>
      </c>
      <c r="D298" s="17">
        <v>7</v>
      </c>
      <c r="E298">
        <v>5</v>
      </c>
      <c r="F298">
        <v>5</v>
      </c>
      <c r="G298">
        <v>2</v>
      </c>
      <c r="H298">
        <v>1</v>
      </c>
      <c r="I298">
        <v>0</v>
      </c>
      <c r="J298">
        <v>0</v>
      </c>
      <c r="K298">
        <v>2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 s="32">
        <f t="shared" si="22"/>
        <v>0</v>
      </c>
      <c r="T298" s="32">
        <f t="shared" si="23"/>
        <v>0</v>
      </c>
      <c r="U298" s="32">
        <f t="shared" si="24"/>
        <v>0</v>
      </c>
      <c r="V298" s="33">
        <f>VLOOKUP(C298,Schedule!$B$3:$T$11,INPUT!D298+1,FALSE)</f>
        <v>4</v>
      </c>
    </row>
    <row r="299" spans="1:22" ht="15" x14ac:dyDescent="0.25">
      <c r="A299" s="1">
        <v>42</v>
      </c>
      <c r="B299" t="str">
        <f t="shared" si="20"/>
        <v>Tim O'Connell</v>
      </c>
      <c r="C299">
        <f t="shared" si="21"/>
        <v>6</v>
      </c>
      <c r="D299" s="17">
        <v>7</v>
      </c>
      <c r="E299">
        <v>5</v>
      </c>
      <c r="F299">
        <v>4</v>
      </c>
      <c r="G299">
        <v>2</v>
      </c>
      <c r="H299">
        <v>0</v>
      </c>
      <c r="I299">
        <v>1</v>
      </c>
      <c r="J299">
        <v>0</v>
      </c>
      <c r="K299">
        <v>2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 s="32">
        <f t="shared" si="22"/>
        <v>0</v>
      </c>
      <c r="T299" s="32">
        <f t="shared" si="23"/>
        <v>0</v>
      </c>
      <c r="U299" s="32">
        <f t="shared" si="24"/>
        <v>0</v>
      </c>
      <c r="V299" s="33">
        <f>VLOOKUP(C299,Schedule!$B$3:$T$11,INPUT!D299+1,FALSE)</f>
        <v>4</v>
      </c>
    </row>
    <row r="300" spans="1:22" ht="15" x14ac:dyDescent="0.25">
      <c r="A300" s="1">
        <v>43</v>
      </c>
      <c r="B300" t="str">
        <f t="shared" si="20"/>
        <v>Pepe Greco</v>
      </c>
      <c r="C300">
        <f t="shared" si="21"/>
        <v>6</v>
      </c>
      <c r="D300" s="17">
        <v>7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 s="32">
        <f t="shared" si="22"/>
        <v>0</v>
      </c>
      <c r="T300" s="32">
        <f t="shared" si="23"/>
        <v>0</v>
      </c>
      <c r="U300" s="32">
        <f t="shared" si="24"/>
        <v>0</v>
      </c>
      <c r="V300" s="33">
        <f>VLOOKUP(C300,Schedule!$B$3:$T$11,INPUT!D300+1,FALSE)</f>
        <v>4</v>
      </c>
    </row>
    <row r="301" spans="1:22" ht="15" x14ac:dyDescent="0.25">
      <c r="A301" s="1">
        <v>44</v>
      </c>
      <c r="B301" t="str">
        <f t="shared" si="20"/>
        <v>Tony Mazzuca</v>
      </c>
      <c r="C301">
        <f t="shared" si="21"/>
        <v>7</v>
      </c>
      <c r="D301" s="17">
        <v>7</v>
      </c>
      <c r="E301">
        <v>6</v>
      </c>
      <c r="F301">
        <v>5</v>
      </c>
      <c r="G301">
        <v>1</v>
      </c>
      <c r="H301">
        <v>1</v>
      </c>
      <c r="I301">
        <v>1</v>
      </c>
      <c r="J301">
        <v>0</v>
      </c>
      <c r="K301">
        <v>0</v>
      </c>
      <c r="L301">
        <v>1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 s="32">
        <f t="shared" si="22"/>
        <v>0</v>
      </c>
      <c r="T301" s="32">
        <f t="shared" si="23"/>
        <v>0</v>
      </c>
      <c r="U301" s="32">
        <f t="shared" si="24"/>
        <v>0</v>
      </c>
      <c r="V301" s="33">
        <f>VLOOKUP(C301,Schedule!$B$3:$T$11,INPUT!D301+1,FALSE)</f>
        <v>3</v>
      </c>
    </row>
    <row r="302" spans="1:22" ht="15" x14ac:dyDescent="0.25">
      <c r="A302" s="1">
        <v>45</v>
      </c>
      <c r="B302" t="str">
        <f t="shared" si="20"/>
        <v>Sean Shoults</v>
      </c>
      <c r="C302">
        <f t="shared" si="21"/>
        <v>7</v>
      </c>
      <c r="D302" s="17">
        <v>7</v>
      </c>
      <c r="E302">
        <v>6</v>
      </c>
      <c r="F302">
        <v>5</v>
      </c>
      <c r="G302">
        <v>1</v>
      </c>
      <c r="H302">
        <v>1</v>
      </c>
      <c r="I302">
        <v>1</v>
      </c>
      <c r="J302">
        <v>0</v>
      </c>
      <c r="K302">
        <v>1</v>
      </c>
      <c r="L302">
        <v>0</v>
      </c>
      <c r="M302">
        <v>0</v>
      </c>
      <c r="N302">
        <v>0</v>
      </c>
      <c r="O302">
        <v>1</v>
      </c>
      <c r="P302">
        <v>0</v>
      </c>
      <c r="Q302">
        <v>0</v>
      </c>
      <c r="R302">
        <v>0</v>
      </c>
      <c r="S302" s="32">
        <f t="shared" si="22"/>
        <v>0</v>
      </c>
      <c r="T302" s="32">
        <f t="shared" si="23"/>
        <v>0</v>
      </c>
      <c r="U302" s="32">
        <f t="shared" si="24"/>
        <v>0</v>
      </c>
      <c r="V302" s="33">
        <f>VLOOKUP(C302,Schedule!$B$3:$T$11,INPUT!D302+1,FALSE)</f>
        <v>3</v>
      </c>
    </row>
    <row r="303" spans="1:22" ht="15" x14ac:dyDescent="0.25">
      <c r="A303" s="1">
        <v>46</v>
      </c>
      <c r="B303" t="str">
        <f t="shared" si="20"/>
        <v>Brian Cox</v>
      </c>
      <c r="C303">
        <f t="shared" si="21"/>
        <v>7</v>
      </c>
      <c r="D303" s="17">
        <v>7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 s="32">
        <f t="shared" si="22"/>
        <v>0</v>
      </c>
      <c r="T303" s="32">
        <f t="shared" si="23"/>
        <v>0</v>
      </c>
      <c r="U303" s="32">
        <f t="shared" si="24"/>
        <v>0</v>
      </c>
      <c r="V303" s="33">
        <f>VLOOKUP(C303,Schedule!$B$3:$T$11,INPUT!D303+1,FALSE)</f>
        <v>3</v>
      </c>
    </row>
    <row r="304" spans="1:22" ht="15" x14ac:dyDescent="0.25">
      <c r="A304" s="1">
        <v>47</v>
      </c>
      <c r="B304" t="str">
        <f t="shared" si="20"/>
        <v>Lou Cole</v>
      </c>
      <c r="C304">
        <f t="shared" si="21"/>
        <v>7</v>
      </c>
      <c r="D304" s="17">
        <v>7</v>
      </c>
      <c r="E304">
        <v>7</v>
      </c>
      <c r="F304">
        <v>6</v>
      </c>
      <c r="G304">
        <v>4</v>
      </c>
      <c r="H304">
        <v>0</v>
      </c>
      <c r="I304">
        <v>1</v>
      </c>
      <c r="J304">
        <v>0</v>
      </c>
      <c r="K304">
        <v>3</v>
      </c>
      <c r="L304">
        <v>1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 s="32">
        <f t="shared" si="22"/>
        <v>0</v>
      </c>
      <c r="T304" s="32">
        <f t="shared" si="23"/>
        <v>0</v>
      </c>
      <c r="U304" s="32">
        <f t="shared" si="24"/>
        <v>0</v>
      </c>
      <c r="V304" s="33">
        <f>VLOOKUP(C304,Schedule!$B$3:$T$11,INPUT!D304+1,FALSE)</f>
        <v>3</v>
      </c>
    </row>
    <row r="305" spans="1:22" ht="15" x14ac:dyDescent="0.25">
      <c r="A305" s="1">
        <v>48</v>
      </c>
      <c r="B305" t="str">
        <f t="shared" si="20"/>
        <v>Mike Haukap</v>
      </c>
      <c r="C305">
        <f t="shared" si="21"/>
        <v>7</v>
      </c>
      <c r="D305" s="17">
        <v>7</v>
      </c>
      <c r="E305">
        <v>6</v>
      </c>
      <c r="F305">
        <v>5</v>
      </c>
      <c r="G305">
        <v>3</v>
      </c>
      <c r="H305">
        <v>2</v>
      </c>
      <c r="I305">
        <v>0</v>
      </c>
      <c r="J305">
        <v>1</v>
      </c>
      <c r="K305">
        <v>3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 s="32">
        <f t="shared" si="22"/>
        <v>0</v>
      </c>
      <c r="T305" s="32">
        <f t="shared" si="23"/>
        <v>0</v>
      </c>
      <c r="U305" s="32">
        <f t="shared" si="24"/>
        <v>0</v>
      </c>
      <c r="V305" s="33">
        <f>VLOOKUP(C305,Schedule!$B$3:$T$11,INPUT!D305+1,FALSE)</f>
        <v>3</v>
      </c>
    </row>
    <row r="306" spans="1:22" ht="15" x14ac:dyDescent="0.25">
      <c r="A306" s="1">
        <v>49</v>
      </c>
      <c r="B306" t="str">
        <f t="shared" si="20"/>
        <v>Adam Wiesehan</v>
      </c>
      <c r="C306">
        <f t="shared" si="21"/>
        <v>7</v>
      </c>
      <c r="D306" s="17">
        <v>7</v>
      </c>
      <c r="E306">
        <v>6</v>
      </c>
      <c r="F306">
        <v>6</v>
      </c>
      <c r="G306">
        <v>3</v>
      </c>
      <c r="H306">
        <v>7</v>
      </c>
      <c r="I306">
        <v>0</v>
      </c>
      <c r="J306">
        <v>0</v>
      </c>
      <c r="K306">
        <v>1</v>
      </c>
      <c r="L306">
        <v>0</v>
      </c>
      <c r="M306">
        <v>1</v>
      </c>
      <c r="N306">
        <v>1</v>
      </c>
      <c r="O306">
        <v>0</v>
      </c>
      <c r="P306">
        <v>0</v>
      </c>
      <c r="Q306">
        <v>0</v>
      </c>
      <c r="R306">
        <v>0</v>
      </c>
      <c r="S306" s="32">
        <f t="shared" si="22"/>
        <v>0</v>
      </c>
      <c r="T306" s="32">
        <f t="shared" si="23"/>
        <v>0</v>
      </c>
      <c r="U306" s="32">
        <f t="shared" si="24"/>
        <v>0</v>
      </c>
      <c r="V306" s="33">
        <f>VLOOKUP(C306,Schedule!$B$3:$T$11,INPUT!D306+1,FALSE)</f>
        <v>3</v>
      </c>
    </row>
    <row r="307" spans="1:22" ht="15" x14ac:dyDescent="0.25">
      <c r="A307" s="1">
        <v>50</v>
      </c>
      <c r="B307" t="str">
        <f t="shared" si="20"/>
        <v>Jerrod Scowden</v>
      </c>
      <c r="C307">
        <f t="shared" si="21"/>
        <v>7</v>
      </c>
      <c r="D307" s="17">
        <v>7</v>
      </c>
      <c r="E307">
        <v>6</v>
      </c>
      <c r="F307">
        <v>4</v>
      </c>
      <c r="G307">
        <v>1</v>
      </c>
      <c r="H307">
        <v>1</v>
      </c>
      <c r="I307">
        <v>2</v>
      </c>
      <c r="J307">
        <v>0</v>
      </c>
      <c r="K307">
        <v>1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 s="32">
        <f t="shared" si="22"/>
        <v>0</v>
      </c>
      <c r="T307" s="32">
        <f t="shared" si="23"/>
        <v>0</v>
      </c>
      <c r="U307" s="32">
        <f t="shared" si="24"/>
        <v>0</v>
      </c>
      <c r="V307" s="33">
        <f>VLOOKUP(C307,Schedule!$B$3:$T$11,INPUT!D307+1,FALSE)</f>
        <v>3</v>
      </c>
    </row>
    <row r="308" spans="1:22" ht="15" x14ac:dyDescent="0.25">
      <c r="A308" s="1">
        <v>51</v>
      </c>
      <c r="B308" t="str">
        <f t="shared" si="20"/>
        <v>Brian Timmons</v>
      </c>
      <c r="C308">
        <f t="shared" si="21"/>
        <v>8</v>
      </c>
      <c r="D308" s="17">
        <v>7</v>
      </c>
      <c r="E308">
        <v>6</v>
      </c>
      <c r="F308">
        <v>3</v>
      </c>
      <c r="G308">
        <v>3</v>
      </c>
      <c r="H308">
        <v>4</v>
      </c>
      <c r="I308">
        <v>2</v>
      </c>
      <c r="J308">
        <v>1</v>
      </c>
      <c r="K308">
        <v>3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 s="32">
        <f t="shared" si="22"/>
        <v>0</v>
      </c>
      <c r="T308" s="32">
        <f t="shared" si="23"/>
        <v>0</v>
      </c>
      <c r="U308" s="32">
        <f t="shared" si="24"/>
        <v>0</v>
      </c>
      <c r="V308" s="33">
        <f>VLOOKUP(C308,Schedule!$B$3:$T$11,INPUT!D308+1,FALSE)</f>
        <v>5</v>
      </c>
    </row>
    <row r="309" spans="1:22" ht="15" x14ac:dyDescent="0.25">
      <c r="A309" s="1">
        <v>52</v>
      </c>
      <c r="B309" t="str">
        <f t="shared" si="20"/>
        <v>Jason Perniciaro</v>
      </c>
      <c r="C309">
        <f t="shared" si="21"/>
        <v>8</v>
      </c>
      <c r="D309" s="17">
        <v>7</v>
      </c>
      <c r="E309">
        <v>6</v>
      </c>
      <c r="F309">
        <v>5</v>
      </c>
      <c r="G309">
        <v>2</v>
      </c>
      <c r="H309">
        <v>1</v>
      </c>
      <c r="I309">
        <v>0</v>
      </c>
      <c r="J309">
        <v>1</v>
      </c>
      <c r="K309">
        <v>1</v>
      </c>
      <c r="L309">
        <v>1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 s="32">
        <f t="shared" si="22"/>
        <v>0</v>
      </c>
      <c r="T309" s="32">
        <f t="shared" si="23"/>
        <v>0</v>
      </c>
      <c r="U309" s="32">
        <f t="shared" si="24"/>
        <v>0</v>
      </c>
      <c r="V309" s="33">
        <f>VLOOKUP(C309,Schedule!$B$3:$T$11,INPUT!D309+1,FALSE)</f>
        <v>5</v>
      </c>
    </row>
    <row r="310" spans="1:22" ht="15" x14ac:dyDescent="0.25">
      <c r="A310" s="1">
        <v>53</v>
      </c>
      <c r="B310" t="str">
        <f t="shared" si="20"/>
        <v>Jeff Fuller</v>
      </c>
      <c r="C310">
        <f t="shared" si="21"/>
        <v>8</v>
      </c>
      <c r="D310" s="17">
        <v>7</v>
      </c>
      <c r="E310">
        <v>6</v>
      </c>
      <c r="F310">
        <v>6</v>
      </c>
      <c r="G310">
        <v>1</v>
      </c>
      <c r="H310">
        <v>0</v>
      </c>
      <c r="I310">
        <v>0</v>
      </c>
      <c r="J310">
        <v>0</v>
      </c>
      <c r="K310">
        <v>1</v>
      </c>
      <c r="L310">
        <v>0</v>
      </c>
      <c r="M310">
        <v>0</v>
      </c>
      <c r="N310">
        <v>0</v>
      </c>
      <c r="O310">
        <v>1</v>
      </c>
      <c r="P310">
        <v>0</v>
      </c>
      <c r="Q310">
        <v>0</v>
      </c>
      <c r="R310">
        <v>1</v>
      </c>
      <c r="S310" s="32">
        <f t="shared" si="22"/>
        <v>0</v>
      </c>
      <c r="T310" s="32">
        <f t="shared" si="23"/>
        <v>0</v>
      </c>
      <c r="U310" s="32">
        <f t="shared" si="24"/>
        <v>0</v>
      </c>
      <c r="V310" s="33">
        <f>VLOOKUP(C310,Schedule!$B$3:$T$11,INPUT!D310+1,FALSE)</f>
        <v>5</v>
      </c>
    </row>
    <row r="311" spans="1:22" ht="15" x14ac:dyDescent="0.25">
      <c r="A311" s="1">
        <v>54</v>
      </c>
      <c r="B311" t="str">
        <f t="shared" si="20"/>
        <v>Marty Plassmeyer</v>
      </c>
      <c r="C311">
        <f t="shared" si="21"/>
        <v>8</v>
      </c>
      <c r="D311" s="17">
        <v>7</v>
      </c>
      <c r="E311">
        <v>6</v>
      </c>
      <c r="F311">
        <v>5</v>
      </c>
      <c r="G311">
        <v>3</v>
      </c>
      <c r="H311">
        <v>2</v>
      </c>
      <c r="I311">
        <v>1</v>
      </c>
      <c r="J311">
        <v>0</v>
      </c>
      <c r="K311">
        <v>3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 s="32">
        <f t="shared" si="22"/>
        <v>0</v>
      </c>
      <c r="T311" s="32">
        <f t="shared" si="23"/>
        <v>0</v>
      </c>
      <c r="U311" s="32">
        <f t="shared" si="24"/>
        <v>0</v>
      </c>
      <c r="V311" s="33">
        <f>VLOOKUP(C311,Schedule!$B$3:$T$11,INPUT!D311+1,FALSE)</f>
        <v>5</v>
      </c>
    </row>
    <row r="312" spans="1:22" ht="15" x14ac:dyDescent="0.25">
      <c r="A312" s="1">
        <v>55</v>
      </c>
      <c r="B312" t="str">
        <f t="shared" si="20"/>
        <v>Mike McCoy</v>
      </c>
      <c r="C312">
        <f t="shared" si="21"/>
        <v>8</v>
      </c>
      <c r="D312" s="17">
        <v>7</v>
      </c>
      <c r="E312">
        <v>4</v>
      </c>
      <c r="F312">
        <v>4</v>
      </c>
      <c r="G312">
        <v>3</v>
      </c>
      <c r="H312">
        <v>1</v>
      </c>
      <c r="I312">
        <v>0</v>
      </c>
      <c r="J312">
        <v>0</v>
      </c>
      <c r="K312">
        <v>3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 s="32">
        <f t="shared" si="22"/>
        <v>0</v>
      </c>
      <c r="T312" s="32">
        <f t="shared" si="23"/>
        <v>0</v>
      </c>
      <c r="U312" s="32">
        <f t="shared" si="24"/>
        <v>0</v>
      </c>
      <c r="V312" s="33">
        <f>VLOOKUP(C312,Schedule!$B$3:$T$11,INPUT!D312+1,FALSE)</f>
        <v>5</v>
      </c>
    </row>
    <row r="313" spans="1:22" ht="15" x14ac:dyDescent="0.25">
      <c r="A313" s="1">
        <v>56</v>
      </c>
      <c r="B313" t="str">
        <f t="shared" si="20"/>
        <v>Sam Scharenberg</v>
      </c>
      <c r="C313">
        <f t="shared" si="21"/>
        <v>8</v>
      </c>
      <c r="D313" s="17">
        <v>7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 s="32">
        <f t="shared" si="22"/>
        <v>0</v>
      </c>
      <c r="T313" s="32">
        <f t="shared" si="23"/>
        <v>0</v>
      </c>
      <c r="U313" s="32">
        <f t="shared" si="24"/>
        <v>0</v>
      </c>
      <c r="V313" s="33">
        <f>VLOOKUP(C313,Schedule!$B$3:$T$11,INPUT!D313+1,FALSE)</f>
        <v>5</v>
      </c>
    </row>
    <row r="314" spans="1:22" ht="15" x14ac:dyDescent="0.25">
      <c r="A314" s="1">
        <v>57</v>
      </c>
      <c r="B314" t="str">
        <f t="shared" si="20"/>
        <v>Sean Lewis</v>
      </c>
      <c r="C314">
        <f t="shared" si="21"/>
        <v>8</v>
      </c>
      <c r="D314" s="17">
        <v>7</v>
      </c>
      <c r="E314">
        <v>5</v>
      </c>
      <c r="F314">
        <v>3</v>
      </c>
      <c r="G314">
        <v>3</v>
      </c>
      <c r="H314">
        <v>2</v>
      </c>
      <c r="I314">
        <v>2</v>
      </c>
      <c r="J314">
        <v>0</v>
      </c>
      <c r="K314">
        <v>3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 s="32">
        <f t="shared" si="22"/>
        <v>0</v>
      </c>
      <c r="T314" s="32">
        <f t="shared" si="23"/>
        <v>0</v>
      </c>
      <c r="U314" s="32">
        <f t="shared" si="24"/>
        <v>0</v>
      </c>
      <c r="V314" s="33">
        <f>VLOOKUP(C314,Schedule!$B$3:$T$11,INPUT!D314+1,FALSE)</f>
        <v>5</v>
      </c>
    </row>
    <row r="315" spans="1:22" ht="15" x14ac:dyDescent="0.25">
      <c r="A315" s="1">
        <v>58</v>
      </c>
      <c r="B315" t="str">
        <f t="shared" si="20"/>
        <v>Ted Wiese</v>
      </c>
      <c r="C315">
        <f t="shared" si="21"/>
        <v>9</v>
      </c>
      <c r="D315" s="17">
        <v>7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 s="32">
        <f t="shared" si="22"/>
        <v>0</v>
      </c>
      <c r="T315" s="32">
        <f t="shared" si="23"/>
        <v>0</v>
      </c>
      <c r="U315" s="32">
        <f t="shared" si="24"/>
        <v>0</v>
      </c>
      <c r="V315" s="33">
        <f>VLOOKUP(C315,Schedule!$B$3:$T$11,INPUT!D315+1,FALSE)</f>
        <v>0</v>
      </c>
    </row>
    <row r="316" spans="1:22" ht="15" x14ac:dyDescent="0.25">
      <c r="A316" s="1">
        <v>59</v>
      </c>
      <c r="B316" t="str">
        <f t="shared" si="20"/>
        <v>Bob Farrell</v>
      </c>
      <c r="C316">
        <f t="shared" si="21"/>
        <v>9</v>
      </c>
      <c r="D316" s="17">
        <v>7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 s="32">
        <f t="shared" si="22"/>
        <v>0</v>
      </c>
      <c r="T316" s="32">
        <f t="shared" si="23"/>
        <v>0</v>
      </c>
      <c r="U316" s="32">
        <f t="shared" si="24"/>
        <v>0</v>
      </c>
      <c r="V316" s="33">
        <f>VLOOKUP(C316,Schedule!$B$3:$T$11,INPUT!D316+1,FALSE)</f>
        <v>0</v>
      </c>
    </row>
    <row r="317" spans="1:22" ht="15" x14ac:dyDescent="0.25">
      <c r="A317" s="1">
        <v>60</v>
      </c>
      <c r="B317" t="str">
        <f t="shared" si="20"/>
        <v>Jimbo Smith</v>
      </c>
      <c r="C317">
        <f t="shared" si="21"/>
        <v>9</v>
      </c>
      <c r="D317" s="17">
        <v>7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 s="32">
        <f t="shared" si="22"/>
        <v>0</v>
      </c>
      <c r="T317" s="32">
        <f t="shared" si="23"/>
        <v>0</v>
      </c>
      <c r="U317" s="32">
        <f t="shared" si="24"/>
        <v>0</v>
      </c>
      <c r="V317" s="33">
        <f>VLOOKUP(C317,Schedule!$B$3:$T$11,INPUT!D317+1,FALSE)</f>
        <v>0</v>
      </c>
    </row>
    <row r="318" spans="1:22" ht="15" x14ac:dyDescent="0.25">
      <c r="A318" s="1">
        <v>61</v>
      </c>
      <c r="B318" t="str">
        <f t="shared" si="20"/>
        <v>Mike Gebhardt</v>
      </c>
      <c r="C318">
        <f t="shared" si="21"/>
        <v>9</v>
      </c>
      <c r="D318" s="17">
        <v>7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 s="32">
        <f t="shared" si="22"/>
        <v>0</v>
      </c>
      <c r="T318" s="32">
        <f t="shared" si="23"/>
        <v>0</v>
      </c>
      <c r="U318" s="32">
        <f t="shared" si="24"/>
        <v>0</v>
      </c>
      <c r="V318" s="33">
        <f>VLOOKUP(C318,Schedule!$B$3:$T$11,INPUT!D318+1,FALSE)</f>
        <v>0</v>
      </c>
    </row>
    <row r="319" spans="1:22" ht="15" x14ac:dyDescent="0.25">
      <c r="A319" s="1">
        <v>62</v>
      </c>
      <c r="B319" t="str">
        <f t="shared" si="20"/>
        <v>Larry Lasley</v>
      </c>
      <c r="C319">
        <f t="shared" si="21"/>
        <v>9</v>
      </c>
      <c r="D319" s="17">
        <v>7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 s="32">
        <f t="shared" si="22"/>
        <v>0</v>
      </c>
      <c r="T319" s="32">
        <f t="shared" si="23"/>
        <v>0</v>
      </c>
      <c r="U319" s="32">
        <f t="shared" si="24"/>
        <v>0</v>
      </c>
      <c r="V319" s="33">
        <f>VLOOKUP(C319,Schedule!$B$3:$T$11,INPUT!D319+1,FALSE)</f>
        <v>0</v>
      </c>
    </row>
    <row r="320" spans="1:22" ht="15" x14ac:dyDescent="0.25">
      <c r="A320" s="1">
        <v>63</v>
      </c>
      <c r="B320" t="str">
        <f t="shared" si="20"/>
        <v>Doug McCluskey</v>
      </c>
      <c r="C320">
        <f t="shared" si="21"/>
        <v>9</v>
      </c>
      <c r="D320" s="17">
        <v>7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 s="32">
        <f t="shared" si="22"/>
        <v>0</v>
      </c>
      <c r="T320" s="32">
        <f t="shared" si="23"/>
        <v>0</v>
      </c>
      <c r="U320" s="32">
        <f t="shared" si="24"/>
        <v>0</v>
      </c>
      <c r="V320" s="33">
        <f>VLOOKUP(C320,Schedule!$B$3:$T$11,INPUT!D320+1,FALSE)</f>
        <v>0</v>
      </c>
    </row>
    <row r="321" spans="1:22" ht="15" x14ac:dyDescent="0.25">
      <c r="A321" s="1">
        <v>64</v>
      </c>
      <c r="B321" t="str">
        <f t="shared" si="20"/>
        <v>Tyler Rosen</v>
      </c>
      <c r="C321">
        <f t="shared" si="21"/>
        <v>9</v>
      </c>
      <c r="D321" s="17">
        <v>7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 s="32">
        <f t="shared" si="22"/>
        <v>0</v>
      </c>
      <c r="T321" s="32">
        <f t="shared" si="23"/>
        <v>0</v>
      </c>
      <c r="U321" s="32">
        <f t="shared" si="24"/>
        <v>0</v>
      </c>
      <c r="V321" s="33">
        <f>VLOOKUP(C321,Schedule!$B$3:$T$11,INPUT!D321+1,FALSE)</f>
        <v>0</v>
      </c>
    </row>
    <row r="322" spans="1:22" ht="15" x14ac:dyDescent="0.25">
      <c r="A322" s="1">
        <v>1</v>
      </c>
      <c r="B322" t="str">
        <f t="shared" ref="B322:B385" si="25">VLOOKUP(A322,RosterVL,2,FALSE)</f>
        <v>Phil Alles</v>
      </c>
      <c r="C322">
        <f t="shared" ref="C322:C385" si="26">VLOOKUP(A322,RosterVL,3,FALSE)</f>
        <v>1</v>
      </c>
      <c r="D322" s="17">
        <v>7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 s="32">
        <f t="shared" ref="S322:S385" si="27">IF(SUM(K322:N322)=G322,0,1)</f>
        <v>0</v>
      </c>
      <c r="T322" s="32">
        <f t="shared" ref="T322:T385" si="28">IF(SUM(F322,I322,J322)=E322,0,1)</f>
        <v>0</v>
      </c>
      <c r="U322" s="32">
        <f t="shared" ref="U322:U385" si="29">IF(E322-SUM(I322,J322)=F322,0,1)</f>
        <v>0</v>
      </c>
      <c r="V322" s="33">
        <f>VLOOKUP(C322,Schedule!$B$3:$T$11,INPUT!D258+1,FALSE)</f>
        <v>5</v>
      </c>
    </row>
    <row r="323" spans="1:22" ht="15" x14ac:dyDescent="0.25">
      <c r="A323" s="1">
        <v>2</v>
      </c>
      <c r="B323" t="str">
        <f t="shared" si="25"/>
        <v>Mike Rainbolt</v>
      </c>
      <c r="C323">
        <f t="shared" si="26"/>
        <v>1</v>
      </c>
      <c r="D323" s="17">
        <v>7</v>
      </c>
      <c r="E323">
        <v>6</v>
      </c>
      <c r="F323">
        <v>5</v>
      </c>
      <c r="G323">
        <v>2</v>
      </c>
      <c r="H323">
        <v>0</v>
      </c>
      <c r="I323">
        <v>0</v>
      </c>
      <c r="J323">
        <v>1</v>
      </c>
      <c r="K323">
        <v>2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1</v>
      </c>
      <c r="R323">
        <v>1</v>
      </c>
      <c r="S323" s="32">
        <f t="shared" si="27"/>
        <v>0</v>
      </c>
      <c r="T323" s="32">
        <f t="shared" si="28"/>
        <v>0</v>
      </c>
      <c r="U323" s="32">
        <f t="shared" si="29"/>
        <v>0</v>
      </c>
      <c r="V323" s="33">
        <f>VLOOKUP(C323,Schedule!$B$3:$T$11,INPUT!D259+1,FALSE)</f>
        <v>5</v>
      </c>
    </row>
    <row r="324" spans="1:22" ht="15" x14ac:dyDescent="0.25">
      <c r="A324" s="1">
        <v>3</v>
      </c>
      <c r="B324" t="str">
        <f t="shared" si="25"/>
        <v>Steven Dooley</v>
      </c>
      <c r="C324">
        <f t="shared" si="26"/>
        <v>1</v>
      </c>
      <c r="D324" s="17">
        <v>7</v>
      </c>
      <c r="E324">
        <v>6</v>
      </c>
      <c r="F324">
        <v>4</v>
      </c>
      <c r="G324">
        <v>0</v>
      </c>
      <c r="H324">
        <v>0</v>
      </c>
      <c r="I324">
        <v>2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 s="32">
        <f t="shared" si="27"/>
        <v>0</v>
      </c>
      <c r="T324" s="32">
        <f t="shared" si="28"/>
        <v>0</v>
      </c>
      <c r="U324" s="32">
        <f t="shared" si="29"/>
        <v>0</v>
      </c>
      <c r="V324" s="33">
        <f>VLOOKUP(C324,Schedule!$B$3:$T$11,INPUT!D260+1,FALSE)</f>
        <v>5</v>
      </c>
    </row>
    <row r="325" spans="1:22" ht="15" x14ac:dyDescent="0.25">
      <c r="A325" s="1">
        <v>4</v>
      </c>
      <c r="B325" t="str">
        <f t="shared" si="25"/>
        <v>Dave Kohring</v>
      </c>
      <c r="C325">
        <f t="shared" si="26"/>
        <v>1</v>
      </c>
      <c r="D325" s="17">
        <v>8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 s="32">
        <f t="shared" si="27"/>
        <v>0</v>
      </c>
      <c r="T325" s="32">
        <f t="shared" si="28"/>
        <v>0</v>
      </c>
      <c r="U325" s="32">
        <f t="shared" si="29"/>
        <v>0</v>
      </c>
      <c r="V325" s="33">
        <f>VLOOKUP(C325,Schedule!$B$3:$T$11,INPUT!D325+1,FALSE)</f>
        <v>0</v>
      </c>
    </row>
    <row r="326" spans="1:22" ht="15" x14ac:dyDescent="0.25">
      <c r="A326" s="1">
        <v>5</v>
      </c>
      <c r="B326" t="str">
        <f t="shared" si="25"/>
        <v>Rick Funk</v>
      </c>
      <c r="C326">
        <f t="shared" si="26"/>
        <v>1</v>
      </c>
      <c r="D326" s="17">
        <v>8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 s="32">
        <f t="shared" si="27"/>
        <v>0</v>
      </c>
      <c r="T326" s="32">
        <f t="shared" si="28"/>
        <v>0</v>
      </c>
      <c r="U326" s="32">
        <f t="shared" si="29"/>
        <v>0</v>
      </c>
      <c r="V326" s="33">
        <f>VLOOKUP(C326,Schedule!$B$3:$T$11,INPUT!D326+1,FALSE)</f>
        <v>0</v>
      </c>
    </row>
    <row r="327" spans="1:22" ht="15" x14ac:dyDescent="0.25">
      <c r="A327" s="1">
        <v>6</v>
      </c>
      <c r="B327" t="str">
        <f t="shared" si="25"/>
        <v>Marc Rosen</v>
      </c>
      <c r="C327">
        <f t="shared" si="26"/>
        <v>1</v>
      </c>
      <c r="D327" s="17">
        <v>8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 s="32">
        <f t="shared" si="27"/>
        <v>0</v>
      </c>
      <c r="T327" s="32">
        <f t="shared" si="28"/>
        <v>0</v>
      </c>
      <c r="U327" s="32">
        <f t="shared" si="29"/>
        <v>0</v>
      </c>
      <c r="V327" s="33">
        <f>VLOOKUP(C327,Schedule!$B$3:$T$11,INPUT!D327+1,FALSE)</f>
        <v>0</v>
      </c>
    </row>
    <row r="328" spans="1:22" ht="15" x14ac:dyDescent="0.25">
      <c r="A328" s="1">
        <v>7</v>
      </c>
      <c r="B328" t="str">
        <f t="shared" si="25"/>
        <v>Jeremy Lentz</v>
      </c>
      <c r="C328">
        <f t="shared" si="26"/>
        <v>1</v>
      </c>
      <c r="D328" s="17">
        <v>8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 s="32">
        <f t="shared" si="27"/>
        <v>0</v>
      </c>
      <c r="T328" s="32">
        <f t="shared" si="28"/>
        <v>0</v>
      </c>
      <c r="U328" s="32">
        <f t="shared" si="29"/>
        <v>0</v>
      </c>
      <c r="V328" s="33">
        <f>VLOOKUP(C328,Schedule!$B$3:$T$11,INPUT!D328+1,FALSE)</f>
        <v>0</v>
      </c>
    </row>
    <row r="329" spans="1:22" ht="15" x14ac:dyDescent="0.25">
      <c r="A329" s="1">
        <v>8</v>
      </c>
      <c r="B329" t="str">
        <f t="shared" si="25"/>
        <v>Donnie Rulo</v>
      </c>
      <c r="C329">
        <f t="shared" si="26"/>
        <v>2</v>
      </c>
      <c r="D329" s="17">
        <v>8</v>
      </c>
      <c r="E329">
        <v>6</v>
      </c>
      <c r="F329">
        <v>6</v>
      </c>
      <c r="G329">
        <v>3</v>
      </c>
      <c r="H329">
        <v>0</v>
      </c>
      <c r="I329">
        <v>0</v>
      </c>
      <c r="J329">
        <v>0</v>
      </c>
      <c r="K329">
        <v>3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 s="32">
        <f t="shared" si="27"/>
        <v>0</v>
      </c>
      <c r="T329" s="32">
        <f t="shared" si="28"/>
        <v>0</v>
      </c>
      <c r="U329" s="32">
        <f t="shared" si="29"/>
        <v>0</v>
      </c>
      <c r="V329" s="33">
        <f>VLOOKUP(C329,Schedule!$B$3:$T$11,INPUT!D329+1,FALSE)</f>
        <v>3</v>
      </c>
    </row>
    <row r="330" spans="1:22" ht="15" x14ac:dyDescent="0.25">
      <c r="A330" s="1">
        <v>9</v>
      </c>
      <c r="B330" t="str">
        <f t="shared" si="25"/>
        <v>Ernie Luna</v>
      </c>
      <c r="C330">
        <f t="shared" si="26"/>
        <v>2</v>
      </c>
      <c r="D330" s="17">
        <v>8</v>
      </c>
      <c r="E330">
        <v>6</v>
      </c>
      <c r="F330">
        <v>6</v>
      </c>
      <c r="G330">
        <v>4</v>
      </c>
      <c r="H330">
        <v>1</v>
      </c>
      <c r="I330">
        <v>0</v>
      </c>
      <c r="J330">
        <v>0</v>
      </c>
      <c r="K330">
        <v>4</v>
      </c>
      <c r="L330">
        <v>0</v>
      </c>
      <c r="M330">
        <v>0</v>
      </c>
      <c r="N330">
        <v>0</v>
      </c>
      <c r="O330">
        <v>1</v>
      </c>
      <c r="P330">
        <v>0</v>
      </c>
      <c r="Q330">
        <v>0</v>
      </c>
      <c r="R330">
        <v>0</v>
      </c>
      <c r="S330" s="32">
        <f t="shared" si="27"/>
        <v>0</v>
      </c>
      <c r="T330" s="32">
        <f t="shared" si="28"/>
        <v>0</v>
      </c>
      <c r="U330" s="32">
        <f t="shared" si="29"/>
        <v>0</v>
      </c>
      <c r="V330" s="33">
        <f>VLOOKUP(C330,Schedule!$B$3:$T$11,INPUT!D330+1,FALSE)</f>
        <v>3</v>
      </c>
    </row>
    <row r="331" spans="1:22" ht="15" x14ac:dyDescent="0.25">
      <c r="A331" s="1">
        <v>10</v>
      </c>
      <c r="B331" t="str">
        <f t="shared" si="25"/>
        <v>Lee Renfrow</v>
      </c>
      <c r="C331">
        <f t="shared" si="26"/>
        <v>2</v>
      </c>
      <c r="D331" s="17">
        <v>8</v>
      </c>
      <c r="E331">
        <v>5</v>
      </c>
      <c r="F331">
        <v>5</v>
      </c>
      <c r="G331">
        <v>3</v>
      </c>
      <c r="H331">
        <v>2</v>
      </c>
      <c r="I331">
        <v>0</v>
      </c>
      <c r="J331">
        <v>0</v>
      </c>
      <c r="K331">
        <v>2</v>
      </c>
      <c r="L331">
        <v>1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 s="32">
        <f t="shared" si="27"/>
        <v>0</v>
      </c>
      <c r="T331" s="32">
        <f t="shared" si="28"/>
        <v>0</v>
      </c>
      <c r="U331" s="32">
        <f t="shared" si="29"/>
        <v>0</v>
      </c>
      <c r="V331" s="33">
        <f>VLOOKUP(C331,Schedule!$B$3:$T$11,INPUT!D331+1,FALSE)</f>
        <v>3</v>
      </c>
    </row>
    <row r="332" spans="1:22" ht="15" x14ac:dyDescent="0.25">
      <c r="A332" s="1">
        <v>11</v>
      </c>
      <c r="B332" t="str">
        <f t="shared" si="25"/>
        <v>Ruben Plancart</v>
      </c>
      <c r="C332">
        <f t="shared" si="26"/>
        <v>2</v>
      </c>
      <c r="D332" s="17">
        <v>8</v>
      </c>
      <c r="E332">
        <v>5</v>
      </c>
      <c r="F332">
        <v>5</v>
      </c>
      <c r="G332">
        <v>2</v>
      </c>
      <c r="H332">
        <v>0</v>
      </c>
      <c r="I332">
        <v>0</v>
      </c>
      <c r="J332">
        <v>0</v>
      </c>
      <c r="K332">
        <v>2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 s="32">
        <f t="shared" si="27"/>
        <v>0</v>
      </c>
      <c r="T332" s="32">
        <f t="shared" si="28"/>
        <v>0</v>
      </c>
      <c r="U332" s="32">
        <f t="shared" si="29"/>
        <v>0</v>
      </c>
      <c r="V332" s="33">
        <f>VLOOKUP(C332,Schedule!$B$3:$T$11,INPUT!D332+1,FALSE)</f>
        <v>3</v>
      </c>
    </row>
    <row r="333" spans="1:22" ht="15" x14ac:dyDescent="0.25">
      <c r="A333" s="1">
        <v>12</v>
      </c>
      <c r="B333" t="str">
        <f t="shared" si="25"/>
        <v>Gerald Brown</v>
      </c>
      <c r="C333">
        <f t="shared" si="26"/>
        <v>2</v>
      </c>
      <c r="D333" s="17">
        <v>8</v>
      </c>
      <c r="E333">
        <v>5</v>
      </c>
      <c r="F333">
        <v>5</v>
      </c>
      <c r="G333">
        <v>3</v>
      </c>
      <c r="H333">
        <v>1</v>
      </c>
      <c r="I333">
        <v>0</v>
      </c>
      <c r="J333">
        <v>0</v>
      </c>
      <c r="K333">
        <v>3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 s="32">
        <f t="shared" si="27"/>
        <v>0</v>
      </c>
      <c r="T333" s="32">
        <f t="shared" si="28"/>
        <v>0</v>
      </c>
      <c r="U333" s="32">
        <f t="shared" si="29"/>
        <v>0</v>
      </c>
      <c r="V333" s="33">
        <f>VLOOKUP(C333,Schedule!$B$3:$T$11,INPUT!D333+1,FALSE)</f>
        <v>3</v>
      </c>
    </row>
    <row r="334" spans="1:22" ht="15" x14ac:dyDescent="0.25">
      <c r="A334" s="1">
        <v>13</v>
      </c>
      <c r="B334" t="str">
        <f t="shared" si="25"/>
        <v>Mike Jung</v>
      </c>
      <c r="C334">
        <f t="shared" si="26"/>
        <v>2</v>
      </c>
      <c r="D334" s="17">
        <v>8</v>
      </c>
      <c r="E334">
        <v>5</v>
      </c>
      <c r="F334">
        <v>5</v>
      </c>
      <c r="G334">
        <v>3</v>
      </c>
      <c r="H334">
        <v>0</v>
      </c>
      <c r="I334">
        <v>0</v>
      </c>
      <c r="J334">
        <v>0</v>
      </c>
      <c r="K334">
        <v>3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 s="32">
        <f t="shared" si="27"/>
        <v>0</v>
      </c>
      <c r="T334" s="32">
        <f t="shared" si="28"/>
        <v>0</v>
      </c>
      <c r="U334" s="32">
        <f t="shared" si="29"/>
        <v>0</v>
      </c>
      <c r="V334" s="33">
        <f>VLOOKUP(C334,Schedule!$B$3:$T$11,INPUT!D334+1,FALSE)</f>
        <v>3</v>
      </c>
    </row>
    <row r="335" spans="1:22" ht="15" x14ac:dyDescent="0.25">
      <c r="A335" s="1">
        <v>14</v>
      </c>
      <c r="B335" t="str">
        <f t="shared" si="25"/>
        <v>Paul Thomas</v>
      </c>
      <c r="C335">
        <f t="shared" si="26"/>
        <v>2</v>
      </c>
      <c r="D335" s="17">
        <v>8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 s="32">
        <f t="shared" si="27"/>
        <v>0</v>
      </c>
      <c r="T335" s="32">
        <f t="shared" si="28"/>
        <v>0</v>
      </c>
      <c r="U335" s="32">
        <f t="shared" si="29"/>
        <v>0</v>
      </c>
      <c r="V335" s="33">
        <f>VLOOKUP(C335,Schedule!$B$3:$T$11,INPUT!D335+1,FALSE)</f>
        <v>3</v>
      </c>
    </row>
    <row r="336" spans="1:22" ht="15" x14ac:dyDescent="0.25">
      <c r="A336" s="1">
        <v>15</v>
      </c>
      <c r="B336" t="str">
        <f t="shared" si="25"/>
        <v>Sean Peters</v>
      </c>
      <c r="C336">
        <f t="shared" si="26"/>
        <v>3</v>
      </c>
      <c r="D336" s="17">
        <v>8</v>
      </c>
      <c r="E336">
        <v>3</v>
      </c>
      <c r="F336">
        <v>3</v>
      </c>
      <c r="G336">
        <v>3</v>
      </c>
      <c r="H336">
        <v>0</v>
      </c>
      <c r="I336">
        <v>0</v>
      </c>
      <c r="J336">
        <v>0</v>
      </c>
      <c r="K336">
        <v>3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 s="32">
        <f t="shared" si="27"/>
        <v>0</v>
      </c>
      <c r="T336" s="32">
        <f t="shared" si="28"/>
        <v>0</v>
      </c>
      <c r="U336" s="32">
        <f t="shared" si="29"/>
        <v>0</v>
      </c>
      <c r="V336" s="33">
        <f>VLOOKUP(C336,Schedule!$B$3:$T$11,INPUT!D336+1,FALSE)</f>
        <v>2</v>
      </c>
    </row>
    <row r="337" spans="1:22" ht="15" x14ac:dyDescent="0.25">
      <c r="A337" s="1">
        <v>16</v>
      </c>
      <c r="B337" t="str">
        <f t="shared" si="25"/>
        <v>Brendan Murphy</v>
      </c>
      <c r="C337">
        <f t="shared" si="26"/>
        <v>3</v>
      </c>
      <c r="D337" s="17">
        <v>8</v>
      </c>
      <c r="E337">
        <v>3</v>
      </c>
      <c r="F337">
        <v>2</v>
      </c>
      <c r="G337">
        <v>0</v>
      </c>
      <c r="H337">
        <v>0</v>
      </c>
      <c r="I337">
        <v>1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1</v>
      </c>
      <c r="Q337">
        <v>0</v>
      </c>
      <c r="R337">
        <v>0</v>
      </c>
      <c r="S337" s="32">
        <f t="shared" si="27"/>
        <v>0</v>
      </c>
      <c r="T337" s="32">
        <f t="shared" si="28"/>
        <v>0</v>
      </c>
      <c r="U337" s="32">
        <f t="shared" si="29"/>
        <v>0</v>
      </c>
      <c r="V337" s="33">
        <f>VLOOKUP(C337,Schedule!$B$3:$T$11,INPUT!D337+1,FALSE)</f>
        <v>2</v>
      </c>
    </row>
    <row r="338" spans="1:22" ht="15" x14ac:dyDescent="0.25">
      <c r="A338" s="1">
        <v>17</v>
      </c>
      <c r="B338" t="str">
        <f t="shared" si="25"/>
        <v>Jim Gangloff</v>
      </c>
      <c r="C338">
        <f t="shared" si="26"/>
        <v>3</v>
      </c>
      <c r="D338" s="17">
        <v>8</v>
      </c>
      <c r="E338">
        <v>3</v>
      </c>
      <c r="F338">
        <v>2</v>
      </c>
      <c r="G338">
        <v>1</v>
      </c>
      <c r="H338">
        <v>0</v>
      </c>
      <c r="I338">
        <v>1</v>
      </c>
      <c r="J338">
        <v>0</v>
      </c>
      <c r="K338">
        <v>1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 s="32">
        <f t="shared" si="27"/>
        <v>0</v>
      </c>
      <c r="T338" s="32">
        <f t="shared" si="28"/>
        <v>0</v>
      </c>
      <c r="U338" s="32">
        <f t="shared" si="29"/>
        <v>0</v>
      </c>
      <c r="V338" s="33">
        <f>VLOOKUP(C338,Schedule!$B$3:$T$11,INPUT!D338+1,FALSE)</f>
        <v>2</v>
      </c>
    </row>
    <row r="339" spans="1:22" ht="15" x14ac:dyDescent="0.25">
      <c r="A339" s="1">
        <v>18</v>
      </c>
      <c r="B339" t="str">
        <f t="shared" si="25"/>
        <v>Mitch Gangloff</v>
      </c>
      <c r="C339">
        <f t="shared" si="26"/>
        <v>3</v>
      </c>
      <c r="D339" s="17">
        <v>8</v>
      </c>
      <c r="E339">
        <v>3</v>
      </c>
      <c r="F339">
        <v>2</v>
      </c>
      <c r="G339">
        <v>0</v>
      </c>
      <c r="H339">
        <v>1</v>
      </c>
      <c r="I339">
        <v>1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 s="32">
        <f t="shared" si="27"/>
        <v>0</v>
      </c>
      <c r="T339" s="32">
        <f t="shared" si="28"/>
        <v>0</v>
      </c>
      <c r="U339" s="32">
        <f t="shared" si="29"/>
        <v>0</v>
      </c>
      <c r="V339" s="33">
        <f>VLOOKUP(C339,Schedule!$B$3:$T$11,INPUT!D339+1,FALSE)</f>
        <v>2</v>
      </c>
    </row>
    <row r="340" spans="1:22" ht="15" x14ac:dyDescent="0.25">
      <c r="A340" s="1">
        <v>19</v>
      </c>
      <c r="B340" t="str">
        <f t="shared" si="25"/>
        <v>Brett Weber</v>
      </c>
      <c r="C340">
        <f t="shared" si="26"/>
        <v>3</v>
      </c>
      <c r="D340" s="17">
        <v>8</v>
      </c>
      <c r="E340">
        <v>3</v>
      </c>
      <c r="F340">
        <v>3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 s="32">
        <f t="shared" si="27"/>
        <v>0</v>
      </c>
      <c r="T340" s="32">
        <f t="shared" si="28"/>
        <v>0</v>
      </c>
      <c r="U340" s="32">
        <f t="shared" si="29"/>
        <v>0</v>
      </c>
      <c r="V340" s="33">
        <f>VLOOKUP(C340,Schedule!$B$3:$T$11,INPUT!D340+1,FALSE)</f>
        <v>2</v>
      </c>
    </row>
    <row r="341" spans="1:22" ht="15" x14ac:dyDescent="0.25">
      <c r="A341" s="1">
        <v>20</v>
      </c>
      <c r="B341" t="str">
        <f t="shared" si="25"/>
        <v>Matt Eike</v>
      </c>
      <c r="C341">
        <f t="shared" si="26"/>
        <v>3</v>
      </c>
      <c r="D341" s="17">
        <v>8</v>
      </c>
      <c r="E341">
        <v>3</v>
      </c>
      <c r="F341">
        <v>2</v>
      </c>
      <c r="G341">
        <v>1</v>
      </c>
      <c r="H341">
        <v>1</v>
      </c>
      <c r="I341">
        <v>1</v>
      </c>
      <c r="J341">
        <v>0</v>
      </c>
      <c r="K341">
        <v>0</v>
      </c>
      <c r="L341">
        <v>1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 s="32">
        <f t="shared" si="27"/>
        <v>0</v>
      </c>
      <c r="T341" s="32">
        <f t="shared" si="28"/>
        <v>0</v>
      </c>
      <c r="U341" s="32">
        <f t="shared" si="29"/>
        <v>0</v>
      </c>
      <c r="V341" s="33">
        <f>VLOOKUP(C341,Schedule!$B$3:$T$11,INPUT!D341+1,FALSE)</f>
        <v>2</v>
      </c>
    </row>
    <row r="342" spans="1:22" ht="15" x14ac:dyDescent="0.25">
      <c r="A342" s="1">
        <v>21</v>
      </c>
      <c r="B342" t="str">
        <f t="shared" si="25"/>
        <v>Gabe Brown</v>
      </c>
      <c r="C342">
        <f t="shared" si="26"/>
        <v>3</v>
      </c>
      <c r="D342" s="17">
        <v>8</v>
      </c>
      <c r="E342">
        <v>3</v>
      </c>
      <c r="F342">
        <v>3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 s="32">
        <f t="shared" si="27"/>
        <v>0</v>
      </c>
      <c r="T342" s="32">
        <f t="shared" si="28"/>
        <v>0</v>
      </c>
      <c r="U342" s="32">
        <f t="shared" si="29"/>
        <v>0</v>
      </c>
      <c r="V342" s="33">
        <f>VLOOKUP(C342,Schedule!$B$3:$T$11,INPUT!D342+1,FALSE)</f>
        <v>2</v>
      </c>
    </row>
    <row r="343" spans="1:22" ht="15" x14ac:dyDescent="0.25">
      <c r="A343" s="1">
        <v>22</v>
      </c>
      <c r="B343" t="str">
        <f t="shared" si="25"/>
        <v>Jim Schlereth</v>
      </c>
      <c r="C343">
        <f t="shared" si="26"/>
        <v>3</v>
      </c>
      <c r="D343" s="17">
        <v>8</v>
      </c>
      <c r="E343">
        <v>3</v>
      </c>
      <c r="F343">
        <v>3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 s="32">
        <f t="shared" si="27"/>
        <v>0</v>
      </c>
      <c r="T343" s="32">
        <f t="shared" si="28"/>
        <v>0</v>
      </c>
      <c r="U343" s="32">
        <f t="shared" si="29"/>
        <v>0</v>
      </c>
      <c r="V343" s="33">
        <f>VLOOKUP(C343,Schedule!$B$3:$T$11,INPUT!D343+1,FALSE)</f>
        <v>2</v>
      </c>
    </row>
    <row r="344" spans="1:22" ht="15" x14ac:dyDescent="0.25">
      <c r="A344" s="1">
        <v>23</v>
      </c>
      <c r="B344" t="str">
        <f t="shared" si="25"/>
        <v>Tyler Aholt</v>
      </c>
      <c r="C344">
        <f t="shared" si="26"/>
        <v>4</v>
      </c>
      <c r="D344" s="17">
        <v>8</v>
      </c>
      <c r="E344">
        <v>2</v>
      </c>
      <c r="F344">
        <v>2</v>
      </c>
      <c r="G344">
        <v>1</v>
      </c>
      <c r="H344">
        <v>1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1</v>
      </c>
      <c r="O344">
        <v>0</v>
      </c>
      <c r="P344">
        <v>0</v>
      </c>
      <c r="Q344">
        <v>0</v>
      </c>
      <c r="R344">
        <v>0</v>
      </c>
      <c r="S344" s="32">
        <f t="shared" si="27"/>
        <v>0</v>
      </c>
      <c r="T344" s="32">
        <f t="shared" si="28"/>
        <v>0</v>
      </c>
      <c r="U344" s="32">
        <f t="shared" si="29"/>
        <v>0</v>
      </c>
      <c r="V344" s="33">
        <f>VLOOKUP(C344,Schedule!$B$3:$T$11,INPUT!D344+1,FALSE)</f>
        <v>8</v>
      </c>
    </row>
    <row r="345" spans="1:22" ht="15" x14ac:dyDescent="0.25">
      <c r="A345" s="1">
        <v>24</v>
      </c>
      <c r="B345" t="str">
        <f t="shared" si="25"/>
        <v>Eric Enright</v>
      </c>
      <c r="C345">
        <f t="shared" si="26"/>
        <v>4</v>
      </c>
      <c r="D345" s="17">
        <v>8</v>
      </c>
      <c r="E345">
        <v>2</v>
      </c>
      <c r="F345">
        <v>2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1</v>
      </c>
      <c r="P345">
        <v>0</v>
      </c>
      <c r="Q345">
        <v>0</v>
      </c>
      <c r="R345">
        <v>1</v>
      </c>
      <c r="S345" s="32">
        <f t="shared" si="27"/>
        <v>0</v>
      </c>
      <c r="T345" s="32">
        <f t="shared" si="28"/>
        <v>0</v>
      </c>
      <c r="U345" s="32">
        <f t="shared" si="29"/>
        <v>0</v>
      </c>
      <c r="V345" s="33">
        <f>VLOOKUP(C345,Schedule!$B$3:$T$11,INPUT!D345+1,FALSE)</f>
        <v>8</v>
      </c>
    </row>
    <row r="346" spans="1:22" ht="15" x14ac:dyDescent="0.25">
      <c r="A346" s="1">
        <v>25</v>
      </c>
      <c r="B346" t="str">
        <f t="shared" si="25"/>
        <v>Tony Glass</v>
      </c>
      <c r="C346">
        <f t="shared" si="26"/>
        <v>4</v>
      </c>
      <c r="D346" s="17">
        <v>8</v>
      </c>
      <c r="E346">
        <v>2</v>
      </c>
      <c r="F346">
        <v>2</v>
      </c>
      <c r="G346">
        <v>1</v>
      </c>
      <c r="H346">
        <v>0</v>
      </c>
      <c r="I346">
        <v>0</v>
      </c>
      <c r="J346">
        <v>0</v>
      </c>
      <c r="K346">
        <v>1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 s="32">
        <f t="shared" si="27"/>
        <v>0</v>
      </c>
      <c r="T346" s="32">
        <f t="shared" si="28"/>
        <v>0</v>
      </c>
      <c r="U346" s="32">
        <f t="shared" si="29"/>
        <v>0</v>
      </c>
      <c r="V346" s="33">
        <f>VLOOKUP(C346,Schedule!$B$3:$T$11,INPUT!D346+1,FALSE)</f>
        <v>8</v>
      </c>
    </row>
    <row r="347" spans="1:22" ht="15" x14ac:dyDescent="0.25">
      <c r="A347" s="1">
        <v>26</v>
      </c>
      <c r="B347" t="str">
        <f t="shared" si="25"/>
        <v>Joe Wiese</v>
      </c>
      <c r="C347">
        <f t="shared" si="26"/>
        <v>4</v>
      </c>
      <c r="D347" s="17">
        <v>8</v>
      </c>
      <c r="E347">
        <v>2</v>
      </c>
      <c r="F347">
        <v>2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 s="32">
        <f t="shared" si="27"/>
        <v>0</v>
      </c>
      <c r="T347" s="32">
        <f t="shared" si="28"/>
        <v>0</v>
      </c>
      <c r="U347" s="32">
        <f t="shared" si="29"/>
        <v>0</v>
      </c>
      <c r="V347" s="33">
        <f>VLOOKUP(C347,Schedule!$B$3:$T$11,INPUT!D347+1,FALSE)</f>
        <v>8</v>
      </c>
    </row>
    <row r="348" spans="1:22" ht="15" x14ac:dyDescent="0.25">
      <c r="A348" s="1">
        <v>27</v>
      </c>
      <c r="B348" t="str">
        <f t="shared" si="25"/>
        <v>Phil Gangloff</v>
      </c>
      <c r="C348">
        <f t="shared" si="26"/>
        <v>4</v>
      </c>
      <c r="D348" s="17">
        <v>8</v>
      </c>
      <c r="E348">
        <v>2</v>
      </c>
      <c r="F348">
        <v>2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 s="32">
        <f t="shared" si="27"/>
        <v>0</v>
      </c>
      <c r="T348" s="32">
        <f t="shared" si="28"/>
        <v>0</v>
      </c>
      <c r="U348" s="32">
        <f t="shared" si="29"/>
        <v>0</v>
      </c>
      <c r="V348" s="33">
        <f>VLOOKUP(C348,Schedule!$B$3:$T$11,INPUT!D348+1,FALSE)</f>
        <v>8</v>
      </c>
    </row>
    <row r="349" spans="1:22" ht="15" x14ac:dyDescent="0.25">
      <c r="A349" s="1">
        <v>28</v>
      </c>
      <c r="B349" t="str">
        <f t="shared" si="25"/>
        <v>Mike Angelica</v>
      </c>
      <c r="C349">
        <f t="shared" si="26"/>
        <v>4</v>
      </c>
      <c r="D349" s="17">
        <v>8</v>
      </c>
      <c r="E349">
        <v>2</v>
      </c>
      <c r="F349">
        <v>2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 s="32">
        <f t="shared" si="27"/>
        <v>0</v>
      </c>
      <c r="T349" s="32">
        <f t="shared" si="28"/>
        <v>0</v>
      </c>
      <c r="U349" s="32">
        <f t="shared" si="29"/>
        <v>0</v>
      </c>
      <c r="V349" s="33">
        <f>VLOOKUP(C349,Schedule!$B$3:$T$11,INPUT!D349+1,FALSE)</f>
        <v>8</v>
      </c>
    </row>
    <row r="350" spans="1:22" ht="15" x14ac:dyDescent="0.25">
      <c r="A350" s="1">
        <v>29</v>
      </c>
      <c r="B350" t="str">
        <f t="shared" si="25"/>
        <v>Mike Weber</v>
      </c>
      <c r="C350">
        <f t="shared" si="26"/>
        <v>4</v>
      </c>
      <c r="D350" s="17">
        <v>8</v>
      </c>
      <c r="E350">
        <v>2</v>
      </c>
      <c r="F350">
        <v>2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 s="32">
        <f t="shared" si="27"/>
        <v>0</v>
      </c>
      <c r="T350" s="32">
        <f t="shared" si="28"/>
        <v>0</v>
      </c>
      <c r="U350" s="32">
        <f t="shared" si="29"/>
        <v>0</v>
      </c>
      <c r="V350" s="33">
        <f>VLOOKUP(C350,Schedule!$B$3:$T$11,INPUT!D350+1,FALSE)</f>
        <v>8</v>
      </c>
    </row>
    <row r="351" spans="1:22" ht="15" x14ac:dyDescent="0.25">
      <c r="A351" s="1">
        <v>30</v>
      </c>
      <c r="B351" t="str">
        <f t="shared" si="25"/>
        <v>Jack Fleming</v>
      </c>
      <c r="C351">
        <f t="shared" si="26"/>
        <v>5</v>
      </c>
      <c r="D351" s="17">
        <v>8</v>
      </c>
      <c r="E351">
        <v>4</v>
      </c>
      <c r="F351">
        <v>4</v>
      </c>
      <c r="G351">
        <v>1</v>
      </c>
      <c r="H351">
        <v>0</v>
      </c>
      <c r="I351">
        <v>0</v>
      </c>
      <c r="J351">
        <v>0</v>
      </c>
      <c r="K351">
        <v>0</v>
      </c>
      <c r="L351">
        <v>1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 s="32">
        <f t="shared" si="27"/>
        <v>0</v>
      </c>
      <c r="T351" s="32">
        <f t="shared" si="28"/>
        <v>0</v>
      </c>
      <c r="U351" s="32">
        <f t="shared" si="29"/>
        <v>0</v>
      </c>
      <c r="V351" s="33">
        <f>VLOOKUP(C351,Schedule!$B$3:$T$11,INPUT!D351+1,FALSE)</f>
        <v>7</v>
      </c>
    </row>
    <row r="352" spans="1:22" ht="15" x14ac:dyDescent="0.25">
      <c r="A352" s="1">
        <v>31</v>
      </c>
      <c r="B352" t="str">
        <f t="shared" si="25"/>
        <v>Tom McMahon</v>
      </c>
      <c r="C352">
        <f t="shared" si="26"/>
        <v>5</v>
      </c>
      <c r="D352" s="17">
        <v>8</v>
      </c>
      <c r="E352">
        <v>4</v>
      </c>
      <c r="F352">
        <v>4</v>
      </c>
      <c r="G352">
        <v>1</v>
      </c>
      <c r="H352">
        <v>0</v>
      </c>
      <c r="I352">
        <v>0</v>
      </c>
      <c r="J352">
        <v>0</v>
      </c>
      <c r="K352">
        <v>1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 s="32">
        <f t="shared" si="27"/>
        <v>0</v>
      </c>
      <c r="T352" s="32">
        <f t="shared" si="28"/>
        <v>0</v>
      </c>
      <c r="U352" s="32">
        <f t="shared" si="29"/>
        <v>0</v>
      </c>
      <c r="V352" s="33">
        <f>VLOOKUP(C352,Schedule!$B$3:$T$11,INPUT!D352+1,FALSE)</f>
        <v>7</v>
      </c>
    </row>
    <row r="353" spans="1:22" ht="15" x14ac:dyDescent="0.25">
      <c r="A353" s="1">
        <v>32</v>
      </c>
      <c r="B353" t="str">
        <f t="shared" si="25"/>
        <v>Elliot Fish</v>
      </c>
      <c r="C353">
        <f t="shared" si="26"/>
        <v>5</v>
      </c>
      <c r="D353" s="17">
        <v>8</v>
      </c>
      <c r="E353">
        <v>4</v>
      </c>
      <c r="F353">
        <v>4</v>
      </c>
      <c r="G353">
        <v>1</v>
      </c>
      <c r="H353">
        <v>0</v>
      </c>
      <c r="I353">
        <v>0</v>
      </c>
      <c r="J353">
        <v>0</v>
      </c>
      <c r="K353">
        <v>1</v>
      </c>
      <c r="L353">
        <v>0</v>
      </c>
      <c r="M353">
        <v>0</v>
      </c>
      <c r="N353">
        <v>0</v>
      </c>
      <c r="O353">
        <v>1</v>
      </c>
      <c r="P353">
        <v>0</v>
      </c>
      <c r="Q353">
        <v>0</v>
      </c>
      <c r="R353">
        <v>0</v>
      </c>
      <c r="S353" s="32">
        <f t="shared" si="27"/>
        <v>0</v>
      </c>
      <c r="T353" s="32">
        <f t="shared" si="28"/>
        <v>0</v>
      </c>
      <c r="U353" s="32">
        <f t="shared" si="29"/>
        <v>0</v>
      </c>
      <c r="V353" s="33">
        <f>VLOOKUP(C353,Schedule!$B$3:$T$11,INPUT!D353+1,FALSE)</f>
        <v>7</v>
      </c>
    </row>
    <row r="354" spans="1:22" ht="15" x14ac:dyDescent="0.25">
      <c r="A354" s="1">
        <v>33</v>
      </c>
      <c r="B354" t="str">
        <f t="shared" si="25"/>
        <v>Gus Giegling</v>
      </c>
      <c r="C354">
        <f t="shared" si="26"/>
        <v>5</v>
      </c>
      <c r="D354" s="17">
        <v>8</v>
      </c>
      <c r="E354">
        <v>0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 s="32">
        <f t="shared" si="27"/>
        <v>0</v>
      </c>
      <c r="T354" s="32">
        <f t="shared" si="28"/>
        <v>0</v>
      </c>
      <c r="U354" s="32">
        <f t="shared" si="29"/>
        <v>0</v>
      </c>
      <c r="V354" s="33">
        <f>VLOOKUP(C354,Schedule!$B$3:$T$11,INPUT!D354+1,FALSE)</f>
        <v>7</v>
      </c>
    </row>
    <row r="355" spans="1:22" ht="15" x14ac:dyDescent="0.25">
      <c r="A355" s="1">
        <v>34</v>
      </c>
      <c r="B355" t="str">
        <f t="shared" si="25"/>
        <v>Tommy Faulstich</v>
      </c>
      <c r="C355">
        <f t="shared" si="26"/>
        <v>5</v>
      </c>
      <c r="D355" s="17">
        <v>8</v>
      </c>
      <c r="E355">
        <v>4</v>
      </c>
      <c r="F355">
        <v>4</v>
      </c>
      <c r="G355">
        <v>4</v>
      </c>
      <c r="H355">
        <v>0</v>
      </c>
      <c r="I355">
        <v>0</v>
      </c>
      <c r="J355">
        <v>0</v>
      </c>
      <c r="K355">
        <v>4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 s="32">
        <f t="shared" si="27"/>
        <v>0</v>
      </c>
      <c r="T355" s="32">
        <f t="shared" si="28"/>
        <v>0</v>
      </c>
      <c r="U355" s="32">
        <f t="shared" si="29"/>
        <v>0</v>
      </c>
      <c r="V355" s="33">
        <f>VLOOKUP(C355,Schedule!$B$3:$T$11,INPUT!D355+1,FALSE)</f>
        <v>7</v>
      </c>
    </row>
    <row r="356" spans="1:22" ht="15" x14ac:dyDescent="0.25">
      <c r="A356" s="1">
        <v>35</v>
      </c>
      <c r="B356" t="str">
        <f t="shared" si="25"/>
        <v>Andrew Evola</v>
      </c>
      <c r="C356">
        <f t="shared" si="26"/>
        <v>5</v>
      </c>
      <c r="D356" s="17">
        <v>8</v>
      </c>
      <c r="E356">
        <v>4</v>
      </c>
      <c r="F356">
        <v>4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 s="32">
        <f t="shared" si="27"/>
        <v>0</v>
      </c>
      <c r="T356" s="32">
        <f t="shared" si="28"/>
        <v>0</v>
      </c>
      <c r="U356" s="32">
        <f t="shared" si="29"/>
        <v>0</v>
      </c>
      <c r="V356" s="33">
        <f>VLOOKUP(C356,Schedule!$B$3:$T$11,INPUT!D356+1,FALSE)</f>
        <v>7</v>
      </c>
    </row>
    <row r="357" spans="1:22" ht="15" x14ac:dyDescent="0.25">
      <c r="A357" s="1">
        <v>36</v>
      </c>
      <c r="B357" t="str">
        <f t="shared" si="25"/>
        <v>Mark Connoley</v>
      </c>
      <c r="C357">
        <f t="shared" si="26"/>
        <v>5</v>
      </c>
      <c r="D357" s="17">
        <v>8</v>
      </c>
      <c r="E357">
        <v>4</v>
      </c>
      <c r="F357">
        <v>3</v>
      </c>
      <c r="G357">
        <v>1</v>
      </c>
      <c r="H357">
        <v>1</v>
      </c>
      <c r="I357">
        <v>0</v>
      </c>
      <c r="J357">
        <v>1</v>
      </c>
      <c r="K357">
        <v>1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 s="32">
        <f t="shared" si="27"/>
        <v>0</v>
      </c>
      <c r="T357" s="32">
        <f t="shared" si="28"/>
        <v>0</v>
      </c>
      <c r="U357" s="32">
        <f t="shared" si="29"/>
        <v>0</v>
      </c>
      <c r="V357" s="33">
        <f>VLOOKUP(C357,Schedule!$B$3:$T$11,INPUT!D357+1,FALSE)</f>
        <v>7</v>
      </c>
    </row>
    <row r="358" spans="1:22" ht="15" x14ac:dyDescent="0.25">
      <c r="A358" s="1">
        <v>37</v>
      </c>
      <c r="B358" t="str">
        <f t="shared" si="25"/>
        <v>Tom Ciolek</v>
      </c>
      <c r="C358">
        <f t="shared" si="26"/>
        <v>6</v>
      </c>
      <c r="D358" s="17">
        <v>8</v>
      </c>
      <c r="E358">
        <v>4</v>
      </c>
      <c r="F358">
        <v>3</v>
      </c>
      <c r="G358">
        <v>1</v>
      </c>
      <c r="H358">
        <v>1</v>
      </c>
      <c r="I358">
        <v>1</v>
      </c>
      <c r="J358">
        <v>0</v>
      </c>
      <c r="K358">
        <v>1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 s="32">
        <f t="shared" si="27"/>
        <v>0</v>
      </c>
      <c r="T358" s="32">
        <f t="shared" si="28"/>
        <v>0</v>
      </c>
      <c r="U358" s="32">
        <f t="shared" si="29"/>
        <v>0</v>
      </c>
      <c r="V358" s="33">
        <f>VLOOKUP(C358,Schedule!$B$3:$T$11,INPUT!D358+1,FALSE)</f>
        <v>9</v>
      </c>
    </row>
    <row r="359" spans="1:22" ht="15" x14ac:dyDescent="0.25">
      <c r="A359" s="1">
        <v>38</v>
      </c>
      <c r="B359" t="str">
        <f t="shared" si="25"/>
        <v>Joe Mathes</v>
      </c>
      <c r="C359">
        <f t="shared" si="26"/>
        <v>6</v>
      </c>
      <c r="D359" s="17">
        <v>8</v>
      </c>
      <c r="E359">
        <v>4</v>
      </c>
      <c r="F359">
        <v>2</v>
      </c>
      <c r="G359">
        <v>1</v>
      </c>
      <c r="H359">
        <v>1</v>
      </c>
      <c r="I359">
        <v>1</v>
      </c>
      <c r="J359">
        <v>1</v>
      </c>
      <c r="K359">
        <v>1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 s="32">
        <f t="shared" si="27"/>
        <v>0</v>
      </c>
      <c r="T359" s="32">
        <f t="shared" si="28"/>
        <v>0</v>
      </c>
      <c r="U359" s="32">
        <f t="shared" si="29"/>
        <v>0</v>
      </c>
      <c r="V359" s="33">
        <f>VLOOKUP(C359,Schedule!$B$3:$T$11,INPUT!D359+1,FALSE)</f>
        <v>9</v>
      </c>
    </row>
    <row r="360" spans="1:22" ht="15" x14ac:dyDescent="0.25">
      <c r="A360" s="1">
        <v>39</v>
      </c>
      <c r="B360" t="str">
        <f t="shared" si="25"/>
        <v>Dan Suchman</v>
      </c>
      <c r="C360">
        <f t="shared" si="26"/>
        <v>6</v>
      </c>
      <c r="D360" s="17">
        <v>8</v>
      </c>
      <c r="E360">
        <v>4</v>
      </c>
      <c r="F360">
        <v>3</v>
      </c>
      <c r="G360">
        <v>1</v>
      </c>
      <c r="H360">
        <v>0</v>
      </c>
      <c r="I360">
        <v>1</v>
      </c>
      <c r="J360">
        <v>0</v>
      </c>
      <c r="K360">
        <v>1</v>
      </c>
      <c r="L360">
        <v>0</v>
      </c>
      <c r="M360">
        <v>0</v>
      </c>
      <c r="N360">
        <v>0</v>
      </c>
      <c r="O360">
        <v>1</v>
      </c>
      <c r="P360">
        <v>0</v>
      </c>
      <c r="Q360">
        <v>0</v>
      </c>
      <c r="R360">
        <v>0</v>
      </c>
      <c r="S360" s="32">
        <f t="shared" si="27"/>
        <v>0</v>
      </c>
      <c r="T360" s="32">
        <f t="shared" si="28"/>
        <v>0</v>
      </c>
      <c r="U360" s="32">
        <f t="shared" si="29"/>
        <v>0</v>
      </c>
      <c r="V360" s="33">
        <f>VLOOKUP(C360,Schedule!$B$3:$T$11,INPUT!D360+1,FALSE)</f>
        <v>9</v>
      </c>
    </row>
    <row r="361" spans="1:22" ht="15" x14ac:dyDescent="0.25">
      <c r="A361" s="1">
        <v>40</v>
      </c>
      <c r="B361" t="str">
        <f t="shared" si="25"/>
        <v>Tom Meadows</v>
      </c>
      <c r="C361">
        <f t="shared" si="26"/>
        <v>6</v>
      </c>
      <c r="D361" s="17">
        <v>8</v>
      </c>
      <c r="E361">
        <v>5</v>
      </c>
      <c r="F361">
        <v>4</v>
      </c>
      <c r="G361">
        <v>2</v>
      </c>
      <c r="H361">
        <v>1</v>
      </c>
      <c r="I361">
        <v>1</v>
      </c>
      <c r="J361">
        <v>0</v>
      </c>
      <c r="K361">
        <v>2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 s="32">
        <f t="shared" si="27"/>
        <v>0</v>
      </c>
      <c r="T361" s="32">
        <f t="shared" si="28"/>
        <v>0</v>
      </c>
      <c r="U361" s="32">
        <f t="shared" si="29"/>
        <v>0</v>
      </c>
      <c r="V361" s="33">
        <f>VLOOKUP(C361,Schedule!$B$3:$T$11,INPUT!D361+1,FALSE)</f>
        <v>9</v>
      </c>
    </row>
    <row r="362" spans="1:22" ht="15" x14ac:dyDescent="0.25">
      <c r="A362" s="1">
        <v>41</v>
      </c>
      <c r="B362" t="str">
        <f t="shared" si="25"/>
        <v>Todd Pierson</v>
      </c>
      <c r="C362">
        <f t="shared" si="26"/>
        <v>6</v>
      </c>
      <c r="D362" s="17">
        <v>8</v>
      </c>
      <c r="E362">
        <v>4</v>
      </c>
      <c r="F362">
        <v>4</v>
      </c>
      <c r="G362">
        <v>3</v>
      </c>
      <c r="H362">
        <v>1</v>
      </c>
      <c r="I362">
        <v>0</v>
      </c>
      <c r="J362">
        <v>0</v>
      </c>
      <c r="K362">
        <v>3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 s="32">
        <f t="shared" si="27"/>
        <v>0</v>
      </c>
      <c r="T362" s="32">
        <f t="shared" si="28"/>
        <v>0</v>
      </c>
      <c r="U362" s="32">
        <f t="shared" si="29"/>
        <v>0</v>
      </c>
      <c r="V362" s="33">
        <f>VLOOKUP(C362,Schedule!$B$3:$T$11,INPUT!D362+1,FALSE)</f>
        <v>9</v>
      </c>
    </row>
    <row r="363" spans="1:22" ht="15" x14ac:dyDescent="0.25">
      <c r="A363" s="1">
        <v>42</v>
      </c>
      <c r="B363" t="str">
        <f t="shared" si="25"/>
        <v>Tim O'Connell</v>
      </c>
      <c r="C363">
        <f t="shared" si="26"/>
        <v>6</v>
      </c>
      <c r="D363" s="17">
        <v>8</v>
      </c>
      <c r="E363">
        <v>4</v>
      </c>
      <c r="F363">
        <v>4</v>
      </c>
      <c r="G363">
        <v>1</v>
      </c>
      <c r="H363">
        <v>1</v>
      </c>
      <c r="I363">
        <v>0</v>
      </c>
      <c r="J363">
        <v>0</v>
      </c>
      <c r="K363">
        <v>0</v>
      </c>
      <c r="L363">
        <v>1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 s="32">
        <f t="shared" si="27"/>
        <v>0</v>
      </c>
      <c r="T363" s="32">
        <f t="shared" si="28"/>
        <v>0</v>
      </c>
      <c r="U363" s="32">
        <f t="shared" si="29"/>
        <v>0</v>
      </c>
      <c r="V363" s="33">
        <f>VLOOKUP(C363,Schedule!$B$3:$T$11,INPUT!D363+1,FALSE)</f>
        <v>9</v>
      </c>
    </row>
    <row r="364" spans="1:22" ht="15" x14ac:dyDescent="0.25">
      <c r="A364" s="1">
        <v>43</v>
      </c>
      <c r="B364" t="str">
        <f t="shared" si="25"/>
        <v>Pepe Greco</v>
      </c>
      <c r="C364">
        <f t="shared" si="26"/>
        <v>6</v>
      </c>
      <c r="D364" s="17">
        <v>8</v>
      </c>
      <c r="E364">
        <v>4</v>
      </c>
      <c r="F364">
        <v>3</v>
      </c>
      <c r="G364">
        <v>2</v>
      </c>
      <c r="H364">
        <v>2</v>
      </c>
      <c r="I364">
        <v>0</v>
      </c>
      <c r="J364">
        <v>1</v>
      </c>
      <c r="K364">
        <v>2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 s="32">
        <f t="shared" si="27"/>
        <v>0</v>
      </c>
      <c r="T364" s="32">
        <f t="shared" si="28"/>
        <v>0</v>
      </c>
      <c r="U364" s="32">
        <f t="shared" si="29"/>
        <v>0</v>
      </c>
      <c r="V364" s="33">
        <f>VLOOKUP(C364,Schedule!$B$3:$T$11,INPUT!D364+1,FALSE)</f>
        <v>9</v>
      </c>
    </row>
    <row r="365" spans="1:22" ht="15" x14ac:dyDescent="0.25">
      <c r="A365" s="1">
        <v>44</v>
      </c>
      <c r="B365" t="str">
        <f t="shared" si="25"/>
        <v>Tony Mazzuca</v>
      </c>
      <c r="C365">
        <f t="shared" si="26"/>
        <v>7</v>
      </c>
      <c r="D365" s="17">
        <v>8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 s="32">
        <f t="shared" si="27"/>
        <v>0</v>
      </c>
      <c r="T365" s="32">
        <f t="shared" si="28"/>
        <v>0</v>
      </c>
      <c r="U365" s="32">
        <f t="shared" si="29"/>
        <v>0</v>
      </c>
      <c r="V365" s="33">
        <f>VLOOKUP(C365,Schedule!$B$3:$T$11,INPUT!D365+1,FALSE)</f>
        <v>5</v>
      </c>
    </row>
    <row r="366" spans="1:22" ht="15" x14ac:dyDescent="0.25">
      <c r="A366" s="1">
        <v>45</v>
      </c>
      <c r="B366" t="str">
        <f t="shared" si="25"/>
        <v>Sean Shoults</v>
      </c>
      <c r="C366">
        <f t="shared" si="26"/>
        <v>7</v>
      </c>
      <c r="D366" s="17">
        <v>8</v>
      </c>
      <c r="E366">
        <v>5</v>
      </c>
      <c r="F366">
        <v>5</v>
      </c>
      <c r="G366">
        <v>1</v>
      </c>
      <c r="H366">
        <v>0</v>
      </c>
      <c r="I366">
        <v>0</v>
      </c>
      <c r="J366">
        <v>0</v>
      </c>
      <c r="K366">
        <v>1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 s="32">
        <f t="shared" si="27"/>
        <v>0</v>
      </c>
      <c r="T366" s="32">
        <f t="shared" si="28"/>
        <v>0</v>
      </c>
      <c r="U366" s="32">
        <f t="shared" si="29"/>
        <v>0</v>
      </c>
      <c r="V366" s="33">
        <f>VLOOKUP(C366,Schedule!$B$3:$T$11,INPUT!D366+1,FALSE)</f>
        <v>5</v>
      </c>
    </row>
    <row r="367" spans="1:22" ht="15" x14ac:dyDescent="0.25">
      <c r="A367" s="1">
        <v>46</v>
      </c>
      <c r="B367" t="str">
        <f t="shared" si="25"/>
        <v>Brian Cox</v>
      </c>
      <c r="C367">
        <f t="shared" si="26"/>
        <v>7</v>
      </c>
      <c r="D367" s="17">
        <v>8</v>
      </c>
      <c r="E367">
        <v>6</v>
      </c>
      <c r="F367">
        <v>6</v>
      </c>
      <c r="G367">
        <v>3</v>
      </c>
      <c r="H367">
        <v>1</v>
      </c>
      <c r="I367">
        <v>0</v>
      </c>
      <c r="J367">
        <v>0</v>
      </c>
      <c r="K367">
        <v>2</v>
      </c>
      <c r="L367">
        <v>1</v>
      </c>
      <c r="M367">
        <v>0</v>
      </c>
      <c r="N367">
        <v>0</v>
      </c>
      <c r="O367">
        <v>0</v>
      </c>
      <c r="P367">
        <v>1</v>
      </c>
      <c r="Q367">
        <v>0</v>
      </c>
      <c r="R367">
        <v>0</v>
      </c>
      <c r="S367" s="32">
        <f t="shared" si="27"/>
        <v>0</v>
      </c>
      <c r="T367" s="32">
        <f t="shared" si="28"/>
        <v>0</v>
      </c>
      <c r="U367" s="32">
        <f t="shared" si="29"/>
        <v>0</v>
      </c>
      <c r="V367" s="33">
        <f>VLOOKUP(C367,Schedule!$B$3:$T$11,INPUT!D367+1,FALSE)</f>
        <v>5</v>
      </c>
    </row>
    <row r="368" spans="1:22" ht="15" x14ac:dyDescent="0.25">
      <c r="A368" s="1">
        <v>47</v>
      </c>
      <c r="B368" t="str">
        <f t="shared" si="25"/>
        <v>Lou Cole</v>
      </c>
      <c r="C368">
        <f t="shared" si="26"/>
        <v>7</v>
      </c>
      <c r="D368" s="17">
        <v>8</v>
      </c>
      <c r="E368">
        <v>6</v>
      </c>
      <c r="F368">
        <v>5</v>
      </c>
      <c r="G368">
        <v>5</v>
      </c>
      <c r="H368">
        <v>1</v>
      </c>
      <c r="I368">
        <v>1</v>
      </c>
      <c r="J368">
        <v>0</v>
      </c>
      <c r="K368">
        <v>5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 s="32">
        <f t="shared" si="27"/>
        <v>0</v>
      </c>
      <c r="T368" s="32">
        <f t="shared" si="28"/>
        <v>0</v>
      </c>
      <c r="U368" s="32">
        <f t="shared" si="29"/>
        <v>0</v>
      </c>
      <c r="V368" s="33">
        <f>VLOOKUP(C368,Schedule!$B$3:$T$11,INPUT!D368+1,FALSE)</f>
        <v>5</v>
      </c>
    </row>
    <row r="369" spans="1:22" ht="15" x14ac:dyDescent="0.25">
      <c r="A369" s="1">
        <v>48</v>
      </c>
      <c r="B369" t="str">
        <f t="shared" si="25"/>
        <v>Mike Haukap</v>
      </c>
      <c r="C369">
        <f t="shared" si="26"/>
        <v>7</v>
      </c>
      <c r="D369" s="17">
        <v>8</v>
      </c>
      <c r="E369">
        <v>5</v>
      </c>
      <c r="F369">
        <v>5</v>
      </c>
      <c r="G369">
        <v>1</v>
      </c>
      <c r="H369">
        <v>0</v>
      </c>
      <c r="I369">
        <v>0</v>
      </c>
      <c r="J369">
        <v>0</v>
      </c>
      <c r="K369">
        <v>1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 s="32">
        <f t="shared" si="27"/>
        <v>0</v>
      </c>
      <c r="T369" s="32">
        <f t="shared" si="28"/>
        <v>0</v>
      </c>
      <c r="U369" s="32">
        <f t="shared" si="29"/>
        <v>0</v>
      </c>
      <c r="V369" s="33">
        <f>VLOOKUP(C369,Schedule!$B$3:$T$11,INPUT!D369+1,FALSE)</f>
        <v>5</v>
      </c>
    </row>
    <row r="370" spans="1:22" ht="15" x14ac:dyDescent="0.25">
      <c r="A370" s="1">
        <v>49</v>
      </c>
      <c r="B370" t="str">
        <f t="shared" si="25"/>
        <v>Adam Wiesehan</v>
      </c>
      <c r="C370">
        <f t="shared" si="26"/>
        <v>7</v>
      </c>
      <c r="D370" s="17">
        <v>8</v>
      </c>
      <c r="E370">
        <v>5</v>
      </c>
      <c r="F370">
        <v>5</v>
      </c>
      <c r="G370">
        <v>1</v>
      </c>
      <c r="H370">
        <v>0</v>
      </c>
      <c r="I370">
        <v>0</v>
      </c>
      <c r="J370">
        <v>0</v>
      </c>
      <c r="K370">
        <v>1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 s="32">
        <f t="shared" si="27"/>
        <v>0</v>
      </c>
      <c r="T370" s="32">
        <f t="shared" si="28"/>
        <v>0</v>
      </c>
      <c r="U370" s="32">
        <f t="shared" si="29"/>
        <v>0</v>
      </c>
      <c r="V370" s="33">
        <f>VLOOKUP(C370,Schedule!$B$3:$T$11,INPUT!D370+1,FALSE)</f>
        <v>5</v>
      </c>
    </row>
    <row r="371" spans="1:22" ht="15" x14ac:dyDescent="0.25">
      <c r="A371" s="1">
        <v>50</v>
      </c>
      <c r="B371" t="str">
        <f t="shared" si="25"/>
        <v>Jerrod Scowden</v>
      </c>
      <c r="C371">
        <f t="shared" si="26"/>
        <v>7</v>
      </c>
      <c r="D371" s="17">
        <v>8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 s="32">
        <f t="shared" si="27"/>
        <v>0</v>
      </c>
      <c r="T371" s="32">
        <f t="shared" si="28"/>
        <v>0</v>
      </c>
      <c r="U371" s="32">
        <f t="shared" si="29"/>
        <v>0</v>
      </c>
      <c r="V371" s="33">
        <f>VLOOKUP(C371,Schedule!$B$3:$T$11,INPUT!D371+1,FALSE)</f>
        <v>5</v>
      </c>
    </row>
    <row r="372" spans="1:22" ht="15" x14ac:dyDescent="0.25">
      <c r="A372" s="1">
        <v>51</v>
      </c>
      <c r="B372" t="str">
        <f t="shared" si="25"/>
        <v>Brian Timmons</v>
      </c>
      <c r="C372">
        <f t="shared" si="26"/>
        <v>8</v>
      </c>
      <c r="D372" s="17">
        <v>8</v>
      </c>
      <c r="E372">
        <v>4</v>
      </c>
      <c r="F372">
        <v>2</v>
      </c>
      <c r="G372">
        <v>0</v>
      </c>
      <c r="H372">
        <v>0</v>
      </c>
      <c r="I372">
        <v>2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 s="32">
        <f t="shared" si="27"/>
        <v>0</v>
      </c>
      <c r="T372" s="32">
        <f t="shared" si="28"/>
        <v>0</v>
      </c>
      <c r="U372" s="32">
        <f t="shared" si="29"/>
        <v>0</v>
      </c>
      <c r="V372" s="33">
        <f>VLOOKUP(C372,Schedule!$B$3:$T$11,INPUT!D372+1,FALSE)</f>
        <v>4</v>
      </c>
    </row>
    <row r="373" spans="1:22" ht="15" x14ac:dyDescent="0.25">
      <c r="A373" s="1">
        <v>52</v>
      </c>
      <c r="B373" t="str">
        <f t="shared" si="25"/>
        <v>Jason Perniciaro</v>
      </c>
      <c r="C373">
        <f t="shared" si="26"/>
        <v>8</v>
      </c>
      <c r="D373" s="17">
        <v>8</v>
      </c>
      <c r="E373">
        <v>4</v>
      </c>
      <c r="F373">
        <v>4</v>
      </c>
      <c r="G373">
        <v>1</v>
      </c>
      <c r="H373">
        <v>0</v>
      </c>
      <c r="I373">
        <v>0</v>
      </c>
      <c r="J373">
        <v>0</v>
      </c>
      <c r="K373">
        <v>1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 s="32">
        <f t="shared" si="27"/>
        <v>0</v>
      </c>
      <c r="T373" s="32">
        <f t="shared" si="28"/>
        <v>0</v>
      </c>
      <c r="U373" s="32">
        <f t="shared" si="29"/>
        <v>0</v>
      </c>
      <c r="V373" s="33">
        <f>VLOOKUP(C373,Schedule!$B$3:$T$11,INPUT!D373+1,FALSE)</f>
        <v>4</v>
      </c>
    </row>
    <row r="374" spans="1:22" ht="15" x14ac:dyDescent="0.25">
      <c r="A374" s="1">
        <v>53</v>
      </c>
      <c r="B374" t="str">
        <f t="shared" si="25"/>
        <v>Jeff Fuller</v>
      </c>
      <c r="C374">
        <f t="shared" si="26"/>
        <v>8</v>
      </c>
      <c r="D374" s="17">
        <v>8</v>
      </c>
      <c r="E374">
        <v>4</v>
      </c>
      <c r="F374">
        <v>4</v>
      </c>
      <c r="G374">
        <v>2</v>
      </c>
      <c r="H374">
        <v>0</v>
      </c>
      <c r="I374">
        <v>0</v>
      </c>
      <c r="J374">
        <v>0</v>
      </c>
      <c r="K374">
        <v>2</v>
      </c>
      <c r="L374">
        <v>0</v>
      </c>
      <c r="M374">
        <v>0</v>
      </c>
      <c r="N374">
        <v>0</v>
      </c>
      <c r="O374">
        <v>0</v>
      </c>
      <c r="P374">
        <v>1</v>
      </c>
      <c r="Q374">
        <v>0</v>
      </c>
      <c r="R374">
        <v>0</v>
      </c>
      <c r="S374" s="32">
        <f t="shared" si="27"/>
        <v>0</v>
      </c>
      <c r="T374" s="32">
        <f t="shared" si="28"/>
        <v>0</v>
      </c>
      <c r="U374" s="32">
        <f t="shared" si="29"/>
        <v>0</v>
      </c>
      <c r="V374" s="33">
        <f>VLOOKUP(C374,Schedule!$B$3:$T$11,INPUT!D374+1,FALSE)</f>
        <v>4</v>
      </c>
    </row>
    <row r="375" spans="1:22" ht="15" x14ac:dyDescent="0.25">
      <c r="A375" s="1">
        <v>54</v>
      </c>
      <c r="B375" t="str">
        <f t="shared" si="25"/>
        <v>Marty Plassmeyer</v>
      </c>
      <c r="C375">
        <f t="shared" si="26"/>
        <v>8</v>
      </c>
      <c r="D375" s="17">
        <v>8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 s="32">
        <f t="shared" si="27"/>
        <v>0</v>
      </c>
      <c r="T375" s="32">
        <f t="shared" si="28"/>
        <v>0</v>
      </c>
      <c r="U375" s="32">
        <f t="shared" si="29"/>
        <v>0</v>
      </c>
      <c r="V375" s="33">
        <f>VLOOKUP(C375,Schedule!$B$3:$T$11,INPUT!D375+1,FALSE)</f>
        <v>4</v>
      </c>
    </row>
    <row r="376" spans="1:22" ht="15" x14ac:dyDescent="0.25">
      <c r="A376" s="1">
        <v>55</v>
      </c>
      <c r="B376" t="str">
        <f t="shared" si="25"/>
        <v>Mike McCoy</v>
      </c>
      <c r="C376">
        <f t="shared" si="26"/>
        <v>8</v>
      </c>
      <c r="D376" s="17">
        <v>8</v>
      </c>
      <c r="E376">
        <v>4</v>
      </c>
      <c r="F376">
        <v>4</v>
      </c>
      <c r="G376">
        <v>1</v>
      </c>
      <c r="H376">
        <v>0</v>
      </c>
      <c r="I376">
        <v>0</v>
      </c>
      <c r="J376">
        <v>0</v>
      </c>
      <c r="K376">
        <v>1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 s="32">
        <f t="shared" si="27"/>
        <v>0</v>
      </c>
      <c r="T376" s="32">
        <f t="shared" si="28"/>
        <v>0</v>
      </c>
      <c r="U376" s="32">
        <f t="shared" si="29"/>
        <v>0</v>
      </c>
      <c r="V376" s="33">
        <f>VLOOKUP(C376,Schedule!$B$3:$T$11,INPUT!D376+1,FALSE)</f>
        <v>4</v>
      </c>
    </row>
    <row r="377" spans="1:22" ht="15" x14ac:dyDescent="0.25">
      <c r="A377" s="1">
        <v>56</v>
      </c>
      <c r="B377" t="str">
        <f t="shared" si="25"/>
        <v>Sam Scharenberg</v>
      </c>
      <c r="C377">
        <f t="shared" si="26"/>
        <v>8</v>
      </c>
      <c r="D377" s="17">
        <v>8</v>
      </c>
      <c r="E377">
        <v>4</v>
      </c>
      <c r="F377">
        <v>4</v>
      </c>
      <c r="G377">
        <v>1</v>
      </c>
      <c r="H377">
        <v>0</v>
      </c>
      <c r="I377">
        <v>0</v>
      </c>
      <c r="J377">
        <v>0</v>
      </c>
      <c r="K377">
        <v>1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 s="32">
        <f t="shared" si="27"/>
        <v>0</v>
      </c>
      <c r="T377" s="32">
        <f t="shared" si="28"/>
        <v>0</v>
      </c>
      <c r="U377" s="32">
        <f t="shared" si="29"/>
        <v>0</v>
      </c>
      <c r="V377" s="33">
        <f>VLOOKUP(C377,Schedule!$B$3:$T$11,INPUT!D377+1,FALSE)</f>
        <v>4</v>
      </c>
    </row>
    <row r="378" spans="1:22" ht="15" x14ac:dyDescent="0.25">
      <c r="A378" s="1">
        <v>57</v>
      </c>
      <c r="B378" t="str">
        <f t="shared" si="25"/>
        <v>Sean Lewis</v>
      </c>
      <c r="C378">
        <f t="shared" si="26"/>
        <v>8</v>
      </c>
      <c r="D378" s="17">
        <v>8</v>
      </c>
      <c r="E378">
        <v>3</v>
      </c>
      <c r="F378">
        <v>3</v>
      </c>
      <c r="G378">
        <v>1</v>
      </c>
      <c r="H378">
        <v>0</v>
      </c>
      <c r="I378">
        <v>0</v>
      </c>
      <c r="J378">
        <v>0</v>
      </c>
      <c r="K378">
        <v>1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 s="32">
        <f t="shared" si="27"/>
        <v>0</v>
      </c>
      <c r="T378" s="32">
        <f t="shared" si="28"/>
        <v>0</v>
      </c>
      <c r="U378" s="32">
        <f t="shared" si="29"/>
        <v>0</v>
      </c>
      <c r="V378" s="33">
        <f>VLOOKUP(C378,Schedule!$B$3:$T$11,INPUT!D378+1,FALSE)</f>
        <v>4</v>
      </c>
    </row>
    <row r="379" spans="1:22" ht="15" x14ac:dyDescent="0.25">
      <c r="A379" s="1">
        <v>58</v>
      </c>
      <c r="B379" t="str">
        <f t="shared" si="25"/>
        <v>Ted Wiese</v>
      </c>
      <c r="C379">
        <f t="shared" si="26"/>
        <v>9</v>
      </c>
      <c r="D379" s="17">
        <v>8</v>
      </c>
      <c r="E379">
        <v>5</v>
      </c>
      <c r="F379">
        <v>5</v>
      </c>
      <c r="G379">
        <v>3</v>
      </c>
      <c r="H379">
        <v>0</v>
      </c>
      <c r="I379">
        <v>0</v>
      </c>
      <c r="J379">
        <v>0</v>
      </c>
      <c r="K379">
        <v>3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 s="32">
        <f t="shared" si="27"/>
        <v>0</v>
      </c>
      <c r="T379" s="32">
        <f t="shared" si="28"/>
        <v>0</v>
      </c>
      <c r="U379" s="32">
        <f t="shared" si="29"/>
        <v>0</v>
      </c>
      <c r="V379" s="33">
        <f>VLOOKUP(C379,Schedule!$B$3:$T$11,INPUT!D379+1,FALSE)</f>
        <v>6</v>
      </c>
    </row>
    <row r="380" spans="1:22" ht="15" x14ac:dyDescent="0.25">
      <c r="A380" s="1">
        <v>59</v>
      </c>
      <c r="B380" t="str">
        <f t="shared" si="25"/>
        <v>Bob Farrell</v>
      </c>
      <c r="C380">
        <f t="shared" si="26"/>
        <v>9</v>
      </c>
      <c r="D380" s="17">
        <v>8</v>
      </c>
      <c r="E380">
        <v>5</v>
      </c>
      <c r="F380">
        <v>5</v>
      </c>
      <c r="G380">
        <v>3</v>
      </c>
      <c r="H380">
        <v>1</v>
      </c>
      <c r="I380">
        <v>0</v>
      </c>
      <c r="J380">
        <v>0</v>
      </c>
      <c r="K380">
        <v>3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 s="32">
        <f t="shared" si="27"/>
        <v>0</v>
      </c>
      <c r="T380" s="32">
        <f t="shared" si="28"/>
        <v>0</v>
      </c>
      <c r="U380" s="32">
        <f t="shared" si="29"/>
        <v>0</v>
      </c>
      <c r="V380" s="33">
        <f>VLOOKUP(C380,Schedule!$B$3:$T$11,INPUT!D380+1,FALSE)</f>
        <v>6</v>
      </c>
    </row>
    <row r="381" spans="1:22" ht="15" x14ac:dyDescent="0.25">
      <c r="A381" s="1">
        <v>60</v>
      </c>
      <c r="B381" t="str">
        <f t="shared" si="25"/>
        <v>Jimbo Smith</v>
      </c>
      <c r="C381">
        <f t="shared" si="26"/>
        <v>9</v>
      </c>
      <c r="D381" s="17">
        <v>8</v>
      </c>
      <c r="E381">
        <v>5</v>
      </c>
      <c r="F381">
        <v>3</v>
      </c>
      <c r="G381">
        <v>1</v>
      </c>
      <c r="H381">
        <v>0</v>
      </c>
      <c r="I381">
        <v>1</v>
      </c>
      <c r="J381">
        <v>1</v>
      </c>
      <c r="K381">
        <v>1</v>
      </c>
      <c r="L381">
        <v>0</v>
      </c>
      <c r="M381">
        <v>0</v>
      </c>
      <c r="N381">
        <v>0</v>
      </c>
      <c r="O381">
        <v>0</v>
      </c>
      <c r="P381">
        <v>1</v>
      </c>
      <c r="Q381">
        <v>0</v>
      </c>
      <c r="R381">
        <v>0</v>
      </c>
      <c r="S381" s="32">
        <f t="shared" si="27"/>
        <v>0</v>
      </c>
      <c r="T381" s="32">
        <f t="shared" si="28"/>
        <v>0</v>
      </c>
      <c r="U381" s="32">
        <f t="shared" si="29"/>
        <v>0</v>
      </c>
      <c r="V381" s="33">
        <f>VLOOKUP(C381,Schedule!$B$3:$T$11,INPUT!D381+1,FALSE)</f>
        <v>6</v>
      </c>
    </row>
    <row r="382" spans="1:22" ht="15" x14ac:dyDescent="0.25">
      <c r="A382" s="1">
        <v>61</v>
      </c>
      <c r="B382" t="str">
        <f t="shared" si="25"/>
        <v>Mike Gebhardt</v>
      </c>
      <c r="C382">
        <f t="shared" si="26"/>
        <v>9</v>
      </c>
      <c r="D382" s="17">
        <v>8</v>
      </c>
      <c r="E382">
        <v>5</v>
      </c>
      <c r="F382">
        <v>4</v>
      </c>
      <c r="G382">
        <v>1</v>
      </c>
      <c r="H382">
        <v>0</v>
      </c>
      <c r="I382">
        <v>0</v>
      </c>
      <c r="J382">
        <v>1</v>
      </c>
      <c r="K382">
        <v>1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 s="32">
        <f t="shared" si="27"/>
        <v>0</v>
      </c>
      <c r="T382" s="32">
        <f t="shared" si="28"/>
        <v>0</v>
      </c>
      <c r="U382" s="32">
        <f t="shared" si="29"/>
        <v>0</v>
      </c>
      <c r="V382" s="33">
        <f>VLOOKUP(C382,Schedule!$B$3:$T$11,INPUT!D382+1,FALSE)</f>
        <v>6</v>
      </c>
    </row>
    <row r="383" spans="1:22" ht="15" x14ac:dyDescent="0.25">
      <c r="A383" s="1">
        <v>62</v>
      </c>
      <c r="B383" t="str">
        <f t="shared" si="25"/>
        <v>Larry Lasley</v>
      </c>
      <c r="C383">
        <f t="shared" si="26"/>
        <v>9</v>
      </c>
      <c r="D383" s="17">
        <v>8</v>
      </c>
      <c r="E383">
        <v>6</v>
      </c>
      <c r="F383">
        <v>6</v>
      </c>
      <c r="G383">
        <v>2</v>
      </c>
      <c r="H383">
        <v>0</v>
      </c>
      <c r="I383">
        <v>0</v>
      </c>
      <c r="J383">
        <v>0</v>
      </c>
      <c r="K383">
        <v>2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 s="32">
        <f t="shared" si="27"/>
        <v>0</v>
      </c>
      <c r="T383" s="32">
        <f t="shared" si="28"/>
        <v>0</v>
      </c>
      <c r="U383" s="32">
        <f t="shared" si="29"/>
        <v>0</v>
      </c>
      <c r="V383" s="33">
        <f>VLOOKUP(C383,Schedule!$B$3:$T$11,INPUT!D383+1,FALSE)</f>
        <v>6</v>
      </c>
    </row>
    <row r="384" spans="1:22" ht="15" x14ac:dyDescent="0.25">
      <c r="A384" s="1">
        <v>63</v>
      </c>
      <c r="B384" t="str">
        <f t="shared" si="25"/>
        <v>Doug McCluskey</v>
      </c>
      <c r="C384">
        <f t="shared" si="26"/>
        <v>9</v>
      </c>
      <c r="D384" s="17">
        <v>8</v>
      </c>
      <c r="E384">
        <v>5</v>
      </c>
      <c r="F384">
        <v>5</v>
      </c>
      <c r="G384">
        <v>2</v>
      </c>
      <c r="H384">
        <v>2</v>
      </c>
      <c r="I384">
        <v>0</v>
      </c>
      <c r="J384">
        <v>0</v>
      </c>
      <c r="K384">
        <v>2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 s="32">
        <f t="shared" si="27"/>
        <v>0</v>
      </c>
      <c r="T384" s="32">
        <f t="shared" si="28"/>
        <v>0</v>
      </c>
      <c r="U384" s="32">
        <f t="shared" si="29"/>
        <v>0</v>
      </c>
      <c r="V384" s="33">
        <f>VLOOKUP(C384,Schedule!$B$3:$T$11,INPUT!D384+1,FALSE)</f>
        <v>6</v>
      </c>
    </row>
    <row r="385" spans="1:22" ht="15" x14ac:dyDescent="0.25">
      <c r="A385" s="1">
        <v>64</v>
      </c>
      <c r="B385" t="str">
        <f t="shared" si="25"/>
        <v>Tyler Rosen</v>
      </c>
      <c r="C385">
        <f t="shared" si="26"/>
        <v>9</v>
      </c>
      <c r="D385" s="17">
        <v>8</v>
      </c>
      <c r="E385">
        <v>0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 s="32">
        <f t="shared" si="27"/>
        <v>0</v>
      </c>
      <c r="T385" s="32">
        <f t="shared" si="28"/>
        <v>0</v>
      </c>
      <c r="U385" s="32">
        <f t="shared" si="29"/>
        <v>0</v>
      </c>
      <c r="V385" s="33">
        <f>VLOOKUP(C385,Schedule!$B$3:$T$11,INPUT!D385+1,FALSE)</f>
        <v>6</v>
      </c>
    </row>
    <row r="386" spans="1:22" ht="15" x14ac:dyDescent="0.25">
      <c r="A386" s="1">
        <v>1</v>
      </c>
      <c r="B386" t="str">
        <f t="shared" ref="B386:B449" si="30">VLOOKUP(A386,RosterVL,2,FALSE)</f>
        <v>Phil Alles</v>
      </c>
      <c r="C386">
        <f t="shared" ref="C386:C449" si="31">VLOOKUP(A386,RosterVL,3,FALSE)</f>
        <v>1</v>
      </c>
      <c r="D386" s="17">
        <v>8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 s="32">
        <f t="shared" ref="S386:S449" si="32">IF(SUM(K386:N386)=G386,0,1)</f>
        <v>0</v>
      </c>
      <c r="T386" s="32">
        <f t="shared" ref="T386:T449" si="33">IF(SUM(F386,I386,J386)=E386,0,1)</f>
        <v>0</v>
      </c>
      <c r="U386" s="32">
        <f t="shared" ref="U386:U449" si="34">IF(E386-SUM(I386,J386)=F386,0,1)</f>
        <v>0</v>
      </c>
      <c r="V386" s="33">
        <f>VLOOKUP(C386,Schedule!$B$3:$T$11,INPUT!D322+1,FALSE)</f>
        <v>2</v>
      </c>
    </row>
    <row r="387" spans="1:22" ht="15" x14ac:dyDescent="0.25">
      <c r="A387" s="1">
        <v>2</v>
      </c>
      <c r="B387" t="str">
        <f t="shared" si="30"/>
        <v>Mike Rainbolt</v>
      </c>
      <c r="C387">
        <f t="shared" si="31"/>
        <v>1</v>
      </c>
      <c r="D387" s="17">
        <v>8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 s="32">
        <f t="shared" si="32"/>
        <v>0</v>
      </c>
      <c r="T387" s="32">
        <f t="shared" si="33"/>
        <v>0</v>
      </c>
      <c r="U387" s="32">
        <f t="shared" si="34"/>
        <v>0</v>
      </c>
      <c r="V387" s="33">
        <f>VLOOKUP(C387,Schedule!$B$3:$T$11,INPUT!D323+1,FALSE)</f>
        <v>2</v>
      </c>
    </row>
    <row r="388" spans="1:22" ht="15" x14ac:dyDescent="0.25">
      <c r="A388" s="1">
        <v>3</v>
      </c>
      <c r="B388" t="str">
        <f t="shared" si="30"/>
        <v>Steven Dooley</v>
      </c>
      <c r="C388">
        <f t="shared" si="31"/>
        <v>1</v>
      </c>
      <c r="D388" s="17">
        <v>8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 s="32">
        <f t="shared" si="32"/>
        <v>0</v>
      </c>
      <c r="T388" s="32">
        <f t="shared" si="33"/>
        <v>0</v>
      </c>
      <c r="U388" s="32">
        <f t="shared" si="34"/>
        <v>0</v>
      </c>
      <c r="V388" s="33">
        <f>VLOOKUP(C388,Schedule!$B$3:$T$11,INPUT!D324+1,FALSE)</f>
        <v>2</v>
      </c>
    </row>
    <row r="389" spans="1:22" ht="15" x14ac:dyDescent="0.25">
      <c r="A389" s="1">
        <v>4</v>
      </c>
      <c r="B389" t="str">
        <f t="shared" si="30"/>
        <v>Dave Kohring</v>
      </c>
      <c r="C389">
        <f t="shared" si="31"/>
        <v>1</v>
      </c>
      <c r="D389" s="17">
        <v>9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 s="32">
        <f t="shared" si="32"/>
        <v>0</v>
      </c>
      <c r="T389" s="32">
        <f t="shared" si="33"/>
        <v>0</v>
      </c>
      <c r="U389" s="32">
        <f t="shared" si="34"/>
        <v>0</v>
      </c>
      <c r="V389" s="33">
        <f>VLOOKUP(C389,Schedule!$B$3:$T$11,INPUT!D389+1,FALSE)</f>
        <v>0</v>
      </c>
    </row>
    <row r="390" spans="1:22" ht="15" x14ac:dyDescent="0.25">
      <c r="A390" s="1">
        <v>5</v>
      </c>
      <c r="B390" t="str">
        <f t="shared" si="30"/>
        <v>Rick Funk</v>
      </c>
      <c r="C390">
        <f t="shared" si="31"/>
        <v>1</v>
      </c>
      <c r="D390" s="17">
        <v>9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 s="32">
        <f t="shared" si="32"/>
        <v>0</v>
      </c>
      <c r="T390" s="32">
        <f t="shared" si="33"/>
        <v>0</v>
      </c>
      <c r="U390" s="32">
        <f t="shared" si="34"/>
        <v>0</v>
      </c>
      <c r="V390" s="33">
        <f>VLOOKUP(C390,Schedule!$B$3:$T$11,INPUT!D390+1,FALSE)</f>
        <v>0</v>
      </c>
    </row>
    <row r="391" spans="1:22" ht="15" x14ac:dyDescent="0.25">
      <c r="A391" s="1">
        <v>6</v>
      </c>
      <c r="B391" t="str">
        <f t="shared" si="30"/>
        <v>Marc Rosen</v>
      </c>
      <c r="C391">
        <f t="shared" si="31"/>
        <v>1</v>
      </c>
      <c r="D391" s="17">
        <v>9</v>
      </c>
      <c r="E391">
        <v>0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 s="32">
        <f t="shared" si="32"/>
        <v>0</v>
      </c>
      <c r="T391" s="32">
        <f t="shared" si="33"/>
        <v>0</v>
      </c>
      <c r="U391" s="32">
        <f t="shared" si="34"/>
        <v>0</v>
      </c>
      <c r="V391" s="33">
        <f>VLOOKUP(C391,Schedule!$B$3:$T$11,INPUT!D391+1,FALSE)</f>
        <v>0</v>
      </c>
    </row>
    <row r="392" spans="1:22" ht="15" x14ac:dyDescent="0.25">
      <c r="A392" s="1">
        <v>7</v>
      </c>
      <c r="B392" t="str">
        <f t="shared" si="30"/>
        <v>Jeremy Lentz</v>
      </c>
      <c r="C392">
        <f t="shared" si="31"/>
        <v>1</v>
      </c>
      <c r="D392" s="17">
        <v>9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 s="32">
        <f t="shared" si="32"/>
        <v>0</v>
      </c>
      <c r="T392" s="32">
        <f t="shared" si="33"/>
        <v>0</v>
      </c>
      <c r="U392" s="32">
        <f t="shared" si="34"/>
        <v>0</v>
      </c>
      <c r="V392" s="33">
        <f>VLOOKUP(C392,Schedule!$B$3:$T$11,INPUT!D392+1,FALSE)</f>
        <v>0</v>
      </c>
    </row>
    <row r="393" spans="1:22" ht="15" x14ac:dyDescent="0.25">
      <c r="A393" s="1">
        <v>8</v>
      </c>
      <c r="B393" t="str">
        <f t="shared" si="30"/>
        <v>Donnie Rulo</v>
      </c>
      <c r="C393">
        <f t="shared" si="31"/>
        <v>2</v>
      </c>
      <c r="D393" s="17">
        <v>9</v>
      </c>
      <c r="E393">
        <v>4</v>
      </c>
      <c r="F393">
        <v>4</v>
      </c>
      <c r="G393">
        <v>2</v>
      </c>
      <c r="H393">
        <v>0</v>
      </c>
      <c r="I393">
        <v>0</v>
      </c>
      <c r="J393">
        <v>0</v>
      </c>
      <c r="K393">
        <v>2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 s="32">
        <f t="shared" si="32"/>
        <v>0</v>
      </c>
      <c r="T393" s="32">
        <f t="shared" si="33"/>
        <v>0</v>
      </c>
      <c r="U393" s="32">
        <f t="shared" si="34"/>
        <v>0</v>
      </c>
      <c r="V393" s="33">
        <f>VLOOKUP(C393,Schedule!$B$3:$T$11,INPUT!D393+1,FALSE)</f>
        <v>3</v>
      </c>
    </row>
    <row r="394" spans="1:22" ht="15" x14ac:dyDescent="0.25">
      <c r="A394" s="1">
        <v>9</v>
      </c>
      <c r="B394" t="str">
        <f t="shared" si="30"/>
        <v>Ernie Luna</v>
      </c>
      <c r="C394">
        <f t="shared" si="31"/>
        <v>2</v>
      </c>
      <c r="D394" s="17">
        <v>9</v>
      </c>
      <c r="E394">
        <v>4</v>
      </c>
      <c r="F394">
        <v>4</v>
      </c>
      <c r="G394">
        <v>2</v>
      </c>
      <c r="H394">
        <v>0</v>
      </c>
      <c r="I394">
        <v>0</v>
      </c>
      <c r="J394">
        <v>0</v>
      </c>
      <c r="K394">
        <v>2</v>
      </c>
      <c r="L394">
        <v>0</v>
      </c>
      <c r="M394">
        <v>0</v>
      </c>
      <c r="N394">
        <v>0</v>
      </c>
      <c r="O394">
        <v>0</v>
      </c>
      <c r="P394">
        <v>1</v>
      </c>
      <c r="Q394">
        <v>0</v>
      </c>
      <c r="R394">
        <v>0</v>
      </c>
      <c r="S394" s="32">
        <f t="shared" si="32"/>
        <v>0</v>
      </c>
      <c r="T394" s="32">
        <f t="shared" si="33"/>
        <v>0</v>
      </c>
      <c r="U394" s="32">
        <f t="shared" si="34"/>
        <v>0</v>
      </c>
      <c r="V394" s="33">
        <f>VLOOKUP(C394,Schedule!$B$3:$T$11,INPUT!D394+1,FALSE)</f>
        <v>3</v>
      </c>
    </row>
    <row r="395" spans="1:22" ht="15" x14ac:dyDescent="0.25">
      <c r="A395" s="1">
        <v>10</v>
      </c>
      <c r="B395" t="str">
        <f t="shared" si="30"/>
        <v>Lee Renfrow</v>
      </c>
      <c r="C395">
        <f t="shared" si="31"/>
        <v>2</v>
      </c>
      <c r="D395" s="17">
        <v>9</v>
      </c>
      <c r="E395">
        <v>4</v>
      </c>
      <c r="F395">
        <v>4</v>
      </c>
      <c r="G395">
        <v>1</v>
      </c>
      <c r="H395">
        <v>0</v>
      </c>
      <c r="I395">
        <v>0</v>
      </c>
      <c r="J395">
        <v>0</v>
      </c>
      <c r="K395">
        <v>1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 s="32">
        <f t="shared" si="32"/>
        <v>0</v>
      </c>
      <c r="T395" s="32">
        <f t="shared" si="33"/>
        <v>0</v>
      </c>
      <c r="U395" s="32">
        <f t="shared" si="34"/>
        <v>0</v>
      </c>
      <c r="V395" s="33">
        <f>VLOOKUP(C395,Schedule!$B$3:$T$11,INPUT!D395+1,FALSE)</f>
        <v>3</v>
      </c>
    </row>
    <row r="396" spans="1:22" ht="15" x14ac:dyDescent="0.25">
      <c r="A396" s="1">
        <v>11</v>
      </c>
      <c r="B396" t="str">
        <f t="shared" si="30"/>
        <v>Ruben Plancart</v>
      </c>
      <c r="C396">
        <f t="shared" si="31"/>
        <v>2</v>
      </c>
      <c r="D396" s="17">
        <v>9</v>
      </c>
      <c r="E396">
        <v>3</v>
      </c>
      <c r="F396">
        <v>3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 s="32">
        <f t="shared" si="32"/>
        <v>0</v>
      </c>
      <c r="T396" s="32">
        <f t="shared" si="33"/>
        <v>0</v>
      </c>
      <c r="U396" s="32">
        <f t="shared" si="34"/>
        <v>0</v>
      </c>
      <c r="V396" s="33">
        <f>VLOOKUP(C396,Schedule!$B$3:$T$11,INPUT!D396+1,FALSE)</f>
        <v>3</v>
      </c>
    </row>
    <row r="397" spans="1:22" ht="15" x14ac:dyDescent="0.25">
      <c r="A397" s="1">
        <v>12</v>
      </c>
      <c r="B397" t="str">
        <f t="shared" si="30"/>
        <v>Gerald Brown</v>
      </c>
      <c r="C397">
        <f t="shared" si="31"/>
        <v>2</v>
      </c>
      <c r="D397" s="17">
        <v>9</v>
      </c>
      <c r="E397">
        <v>3</v>
      </c>
      <c r="F397">
        <v>3</v>
      </c>
      <c r="G397">
        <v>2</v>
      </c>
      <c r="H397">
        <v>0</v>
      </c>
      <c r="I397">
        <v>0</v>
      </c>
      <c r="J397">
        <v>0</v>
      </c>
      <c r="K397">
        <v>2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 s="32">
        <f t="shared" si="32"/>
        <v>0</v>
      </c>
      <c r="T397" s="32">
        <f t="shared" si="33"/>
        <v>0</v>
      </c>
      <c r="U397" s="32">
        <f t="shared" si="34"/>
        <v>0</v>
      </c>
      <c r="V397" s="33">
        <f>VLOOKUP(C397,Schedule!$B$3:$T$11,INPUT!D397+1,FALSE)</f>
        <v>3</v>
      </c>
    </row>
    <row r="398" spans="1:22" ht="15" x14ac:dyDescent="0.25">
      <c r="A398" s="1">
        <v>13</v>
      </c>
      <c r="B398" t="str">
        <f t="shared" si="30"/>
        <v>Mike Jung</v>
      </c>
      <c r="C398">
        <f t="shared" si="31"/>
        <v>2</v>
      </c>
      <c r="D398" s="17">
        <v>9</v>
      </c>
      <c r="E398">
        <v>3</v>
      </c>
      <c r="F398">
        <v>3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 s="32">
        <f t="shared" si="32"/>
        <v>0</v>
      </c>
      <c r="T398" s="32">
        <f t="shared" si="33"/>
        <v>0</v>
      </c>
      <c r="U398" s="32">
        <f t="shared" si="34"/>
        <v>0</v>
      </c>
      <c r="V398" s="33">
        <f>VLOOKUP(C398,Schedule!$B$3:$T$11,INPUT!D398+1,FALSE)</f>
        <v>3</v>
      </c>
    </row>
    <row r="399" spans="1:22" ht="15" x14ac:dyDescent="0.25">
      <c r="A399" s="1">
        <v>14</v>
      </c>
      <c r="B399" t="str">
        <f t="shared" si="30"/>
        <v>Paul Thomas</v>
      </c>
      <c r="C399">
        <f t="shared" si="31"/>
        <v>2</v>
      </c>
      <c r="D399" s="17">
        <v>9</v>
      </c>
      <c r="E399">
        <v>0</v>
      </c>
      <c r="F399">
        <v>0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 s="32">
        <f t="shared" si="32"/>
        <v>0</v>
      </c>
      <c r="T399" s="32">
        <f t="shared" si="33"/>
        <v>0</v>
      </c>
      <c r="U399" s="32">
        <f t="shared" si="34"/>
        <v>0</v>
      </c>
      <c r="V399" s="33">
        <f>VLOOKUP(C399,Schedule!$B$3:$T$11,INPUT!D399+1,FALSE)</f>
        <v>3</v>
      </c>
    </row>
    <row r="400" spans="1:22" ht="15" x14ac:dyDescent="0.25">
      <c r="A400" s="1">
        <v>15</v>
      </c>
      <c r="B400" t="str">
        <f t="shared" si="30"/>
        <v>Sean Peters</v>
      </c>
      <c r="C400">
        <f t="shared" si="31"/>
        <v>3</v>
      </c>
      <c r="D400" s="17">
        <v>9</v>
      </c>
      <c r="E400">
        <v>4</v>
      </c>
      <c r="F400">
        <v>3</v>
      </c>
      <c r="G400">
        <v>1</v>
      </c>
      <c r="H400">
        <v>0</v>
      </c>
      <c r="I400">
        <v>1</v>
      </c>
      <c r="J400">
        <v>0</v>
      </c>
      <c r="K400">
        <v>1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 s="32">
        <f t="shared" si="32"/>
        <v>0</v>
      </c>
      <c r="T400" s="32">
        <f t="shared" si="33"/>
        <v>0</v>
      </c>
      <c r="U400" s="32">
        <f t="shared" si="34"/>
        <v>0</v>
      </c>
      <c r="V400" s="33">
        <f>VLOOKUP(C400,Schedule!$B$3:$T$11,INPUT!D400+1,FALSE)</f>
        <v>2</v>
      </c>
    </row>
    <row r="401" spans="1:22" ht="15" x14ac:dyDescent="0.25">
      <c r="A401" s="1">
        <v>16</v>
      </c>
      <c r="B401" t="str">
        <f t="shared" si="30"/>
        <v>Brendan Murphy</v>
      </c>
      <c r="C401">
        <f t="shared" si="31"/>
        <v>3</v>
      </c>
      <c r="D401" s="17">
        <v>9</v>
      </c>
      <c r="E401">
        <v>4</v>
      </c>
      <c r="F401">
        <v>4</v>
      </c>
      <c r="G401">
        <v>3</v>
      </c>
      <c r="H401">
        <v>1</v>
      </c>
      <c r="I401">
        <v>0</v>
      </c>
      <c r="J401">
        <v>0</v>
      </c>
      <c r="K401">
        <v>2</v>
      </c>
      <c r="L401">
        <v>1</v>
      </c>
      <c r="M401">
        <v>0</v>
      </c>
      <c r="N401">
        <v>0</v>
      </c>
      <c r="O401">
        <v>1</v>
      </c>
      <c r="P401">
        <v>0</v>
      </c>
      <c r="Q401">
        <v>0</v>
      </c>
      <c r="R401">
        <v>1</v>
      </c>
      <c r="S401" s="32">
        <f t="shared" si="32"/>
        <v>0</v>
      </c>
      <c r="T401" s="32">
        <f t="shared" si="33"/>
        <v>0</v>
      </c>
      <c r="U401" s="32">
        <f t="shared" si="34"/>
        <v>0</v>
      </c>
      <c r="V401" s="33">
        <f>VLOOKUP(C401,Schedule!$B$3:$T$11,INPUT!D401+1,FALSE)</f>
        <v>2</v>
      </c>
    </row>
    <row r="402" spans="1:22" ht="15" x14ac:dyDescent="0.25">
      <c r="A402" s="1">
        <v>17</v>
      </c>
      <c r="B402" t="str">
        <f t="shared" si="30"/>
        <v>Jim Gangloff</v>
      </c>
      <c r="C402">
        <f t="shared" si="31"/>
        <v>3</v>
      </c>
      <c r="D402" s="17">
        <v>9</v>
      </c>
      <c r="E402">
        <v>4</v>
      </c>
      <c r="F402">
        <v>3</v>
      </c>
      <c r="G402">
        <v>0</v>
      </c>
      <c r="H402">
        <v>0</v>
      </c>
      <c r="I402">
        <v>1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 s="32">
        <f t="shared" si="32"/>
        <v>0</v>
      </c>
      <c r="T402" s="32">
        <f t="shared" si="33"/>
        <v>0</v>
      </c>
      <c r="U402" s="32">
        <f t="shared" si="34"/>
        <v>0</v>
      </c>
      <c r="V402" s="33">
        <f>VLOOKUP(C402,Schedule!$B$3:$T$11,INPUT!D402+1,FALSE)</f>
        <v>2</v>
      </c>
    </row>
    <row r="403" spans="1:22" ht="15" x14ac:dyDescent="0.25">
      <c r="A403" s="1">
        <v>18</v>
      </c>
      <c r="B403" t="str">
        <f t="shared" si="30"/>
        <v>Mitch Gangloff</v>
      </c>
      <c r="C403">
        <f t="shared" si="31"/>
        <v>3</v>
      </c>
      <c r="D403" s="17">
        <v>9</v>
      </c>
      <c r="E403">
        <v>4</v>
      </c>
      <c r="F403">
        <v>4</v>
      </c>
      <c r="G403">
        <v>2</v>
      </c>
      <c r="H403">
        <v>1</v>
      </c>
      <c r="I403">
        <v>0</v>
      </c>
      <c r="J403">
        <v>0</v>
      </c>
      <c r="K403">
        <v>2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 s="32">
        <f t="shared" si="32"/>
        <v>0</v>
      </c>
      <c r="T403" s="32">
        <f t="shared" si="33"/>
        <v>0</v>
      </c>
      <c r="U403" s="32">
        <f t="shared" si="34"/>
        <v>0</v>
      </c>
      <c r="V403" s="33">
        <f>VLOOKUP(C403,Schedule!$B$3:$T$11,INPUT!D403+1,FALSE)</f>
        <v>2</v>
      </c>
    </row>
    <row r="404" spans="1:22" ht="15" x14ac:dyDescent="0.25">
      <c r="A404" s="1">
        <v>19</v>
      </c>
      <c r="B404" t="str">
        <f t="shared" si="30"/>
        <v>Brett Weber</v>
      </c>
      <c r="C404">
        <f t="shared" si="31"/>
        <v>3</v>
      </c>
      <c r="D404" s="17">
        <v>9</v>
      </c>
      <c r="E404">
        <v>3</v>
      </c>
      <c r="F404">
        <v>2</v>
      </c>
      <c r="G404">
        <v>1</v>
      </c>
      <c r="H404">
        <v>1</v>
      </c>
      <c r="I404">
        <v>1</v>
      </c>
      <c r="J404">
        <v>0</v>
      </c>
      <c r="K404">
        <v>1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 s="32">
        <f t="shared" si="32"/>
        <v>0</v>
      </c>
      <c r="T404" s="32">
        <f t="shared" si="33"/>
        <v>0</v>
      </c>
      <c r="U404" s="32">
        <f t="shared" si="34"/>
        <v>0</v>
      </c>
      <c r="V404" s="33">
        <f>VLOOKUP(C404,Schedule!$B$3:$T$11,INPUT!D404+1,FALSE)</f>
        <v>2</v>
      </c>
    </row>
    <row r="405" spans="1:22" ht="15" x14ac:dyDescent="0.25">
      <c r="A405" s="1">
        <v>20</v>
      </c>
      <c r="B405" t="str">
        <f t="shared" si="30"/>
        <v>Matt Eike</v>
      </c>
      <c r="C405">
        <f t="shared" si="31"/>
        <v>3</v>
      </c>
      <c r="D405" s="17">
        <v>9</v>
      </c>
      <c r="E405">
        <v>4</v>
      </c>
      <c r="F405">
        <v>4</v>
      </c>
      <c r="G405">
        <v>1</v>
      </c>
      <c r="H405">
        <v>0</v>
      </c>
      <c r="I405">
        <v>0</v>
      </c>
      <c r="J405">
        <v>0</v>
      </c>
      <c r="K405">
        <v>1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 s="32">
        <f t="shared" si="32"/>
        <v>0</v>
      </c>
      <c r="T405" s="32">
        <f t="shared" si="33"/>
        <v>0</v>
      </c>
      <c r="U405" s="32">
        <f t="shared" si="34"/>
        <v>0</v>
      </c>
      <c r="V405" s="33">
        <f>VLOOKUP(C405,Schedule!$B$3:$T$11,INPUT!D405+1,FALSE)</f>
        <v>2</v>
      </c>
    </row>
    <row r="406" spans="1:22" ht="15" x14ac:dyDescent="0.25">
      <c r="A406" s="1">
        <v>21</v>
      </c>
      <c r="B406" t="str">
        <f t="shared" si="30"/>
        <v>Gabe Brown</v>
      </c>
      <c r="C406">
        <f t="shared" si="31"/>
        <v>3</v>
      </c>
      <c r="D406" s="17">
        <v>9</v>
      </c>
      <c r="E406">
        <v>3</v>
      </c>
      <c r="F406">
        <v>3</v>
      </c>
      <c r="G406">
        <v>1</v>
      </c>
      <c r="H406">
        <v>1</v>
      </c>
      <c r="I406">
        <v>0</v>
      </c>
      <c r="J406">
        <v>0</v>
      </c>
      <c r="K406">
        <v>1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 s="32">
        <f t="shared" si="32"/>
        <v>0</v>
      </c>
      <c r="T406" s="32">
        <f t="shared" si="33"/>
        <v>0</v>
      </c>
      <c r="U406" s="32">
        <f t="shared" si="34"/>
        <v>0</v>
      </c>
      <c r="V406" s="33">
        <f>VLOOKUP(C406,Schedule!$B$3:$T$11,INPUT!D406+1,FALSE)</f>
        <v>2</v>
      </c>
    </row>
    <row r="407" spans="1:22" ht="15" x14ac:dyDescent="0.25">
      <c r="A407" s="1">
        <v>22</v>
      </c>
      <c r="B407" t="str">
        <f t="shared" si="30"/>
        <v>Jim Schlereth</v>
      </c>
      <c r="C407">
        <f t="shared" si="31"/>
        <v>3</v>
      </c>
      <c r="D407" s="17">
        <v>9</v>
      </c>
      <c r="E407">
        <v>1</v>
      </c>
      <c r="F407">
        <v>1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 s="32">
        <f t="shared" si="32"/>
        <v>0</v>
      </c>
      <c r="T407" s="32">
        <f t="shared" si="33"/>
        <v>0</v>
      </c>
      <c r="U407" s="32">
        <f t="shared" si="34"/>
        <v>0</v>
      </c>
      <c r="V407" s="33">
        <f>VLOOKUP(C407,Schedule!$B$3:$T$11,INPUT!D407+1,FALSE)</f>
        <v>2</v>
      </c>
    </row>
    <row r="408" spans="1:22" ht="15" x14ac:dyDescent="0.25">
      <c r="A408" s="1">
        <v>23</v>
      </c>
      <c r="B408" t="str">
        <f t="shared" si="30"/>
        <v>Tyler Aholt</v>
      </c>
      <c r="C408">
        <f t="shared" si="31"/>
        <v>4</v>
      </c>
      <c r="D408" s="17">
        <v>9</v>
      </c>
      <c r="E408">
        <v>4</v>
      </c>
      <c r="F408">
        <v>4</v>
      </c>
      <c r="G408">
        <v>2</v>
      </c>
      <c r="H408">
        <v>0</v>
      </c>
      <c r="I408">
        <v>0</v>
      </c>
      <c r="J408">
        <v>0</v>
      </c>
      <c r="K408">
        <v>2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 s="32">
        <f t="shared" si="32"/>
        <v>0</v>
      </c>
      <c r="T408" s="32">
        <f t="shared" si="33"/>
        <v>0</v>
      </c>
      <c r="U408" s="32">
        <f t="shared" si="34"/>
        <v>0</v>
      </c>
      <c r="V408" s="33">
        <f>VLOOKUP(C408,Schedule!$B$3:$T$11,INPUT!D408+1,FALSE)</f>
        <v>8</v>
      </c>
    </row>
    <row r="409" spans="1:22" ht="15" x14ac:dyDescent="0.25">
      <c r="A409" s="1">
        <v>24</v>
      </c>
      <c r="B409" t="str">
        <f t="shared" si="30"/>
        <v>Eric Enright</v>
      </c>
      <c r="C409">
        <f t="shared" si="31"/>
        <v>4</v>
      </c>
      <c r="D409" s="17">
        <v>9</v>
      </c>
      <c r="E409">
        <v>4</v>
      </c>
      <c r="F409">
        <v>4</v>
      </c>
      <c r="G409">
        <v>1</v>
      </c>
      <c r="H409">
        <v>0</v>
      </c>
      <c r="I409">
        <v>0</v>
      </c>
      <c r="J409">
        <v>0</v>
      </c>
      <c r="K409">
        <v>1</v>
      </c>
      <c r="L409">
        <v>0</v>
      </c>
      <c r="M409">
        <v>0</v>
      </c>
      <c r="N409">
        <v>0</v>
      </c>
      <c r="O409">
        <v>1</v>
      </c>
      <c r="P409">
        <v>0</v>
      </c>
      <c r="Q409">
        <v>0</v>
      </c>
      <c r="R409">
        <v>1</v>
      </c>
      <c r="S409" s="32">
        <f t="shared" si="32"/>
        <v>0</v>
      </c>
      <c r="T409" s="32">
        <f t="shared" si="33"/>
        <v>0</v>
      </c>
      <c r="U409" s="32">
        <f t="shared" si="34"/>
        <v>0</v>
      </c>
      <c r="V409" s="33">
        <f>VLOOKUP(C409,Schedule!$B$3:$T$11,INPUT!D409+1,FALSE)</f>
        <v>8</v>
      </c>
    </row>
    <row r="410" spans="1:22" ht="15" x14ac:dyDescent="0.25">
      <c r="A410" s="1">
        <v>25</v>
      </c>
      <c r="B410" t="str">
        <f t="shared" si="30"/>
        <v>Tony Glass</v>
      </c>
      <c r="C410">
        <f t="shared" si="31"/>
        <v>4</v>
      </c>
      <c r="D410" s="17">
        <v>9</v>
      </c>
      <c r="E410">
        <v>5</v>
      </c>
      <c r="F410">
        <v>5</v>
      </c>
      <c r="G410">
        <v>1</v>
      </c>
      <c r="H410">
        <v>0</v>
      </c>
      <c r="I410">
        <v>0</v>
      </c>
      <c r="J410">
        <v>0</v>
      </c>
      <c r="K410">
        <v>1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 s="32">
        <f t="shared" si="32"/>
        <v>0</v>
      </c>
      <c r="T410" s="32">
        <f t="shared" si="33"/>
        <v>0</v>
      </c>
      <c r="U410" s="32">
        <f t="shared" si="34"/>
        <v>0</v>
      </c>
      <c r="V410" s="33">
        <f>VLOOKUP(C410,Schedule!$B$3:$T$11,INPUT!D410+1,FALSE)</f>
        <v>8</v>
      </c>
    </row>
    <row r="411" spans="1:22" ht="15" x14ac:dyDescent="0.25">
      <c r="A411" s="1">
        <v>26</v>
      </c>
      <c r="B411" t="str">
        <f t="shared" si="30"/>
        <v>Joe Wiese</v>
      </c>
      <c r="C411">
        <f t="shared" si="31"/>
        <v>4</v>
      </c>
      <c r="D411" s="17">
        <v>9</v>
      </c>
      <c r="E411">
        <v>4</v>
      </c>
      <c r="F411">
        <v>3</v>
      </c>
      <c r="G411">
        <v>1</v>
      </c>
      <c r="H411">
        <v>0</v>
      </c>
      <c r="I411">
        <v>0</v>
      </c>
      <c r="J411">
        <v>1</v>
      </c>
      <c r="K411">
        <v>1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 s="32">
        <f t="shared" si="32"/>
        <v>0</v>
      </c>
      <c r="T411" s="32">
        <f t="shared" si="33"/>
        <v>0</v>
      </c>
      <c r="U411" s="32">
        <f t="shared" si="34"/>
        <v>0</v>
      </c>
      <c r="V411" s="33">
        <f>VLOOKUP(C411,Schedule!$B$3:$T$11,INPUT!D411+1,FALSE)</f>
        <v>8</v>
      </c>
    </row>
    <row r="412" spans="1:22" ht="15" x14ac:dyDescent="0.25">
      <c r="A412" s="1">
        <v>27</v>
      </c>
      <c r="B412" t="str">
        <f t="shared" si="30"/>
        <v>Phil Gangloff</v>
      </c>
      <c r="C412">
        <f t="shared" si="31"/>
        <v>4</v>
      </c>
      <c r="D412" s="17">
        <v>9</v>
      </c>
      <c r="E412">
        <v>4</v>
      </c>
      <c r="F412">
        <v>4</v>
      </c>
      <c r="G412">
        <v>3</v>
      </c>
      <c r="H412">
        <v>0</v>
      </c>
      <c r="I412">
        <v>0</v>
      </c>
      <c r="J412">
        <v>0</v>
      </c>
      <c r="K412">
        <v>3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 s="32">
        <f t="shared" si="32"/>
        <v>0</v>
      </c>
      <c r="T412" s="32">
        <f t="shared" si="33"/>
        <v>0</v>
      </c>
      <c r="U412" s="32">
        <f t="shared" si="34"/>
        <v>0</v>
      </c>
      <c r="V412" s="33">
        <f>VLOOKUP(C412,Schedule!$B$3:$T$11,INPUT!D412+1,FALSE)</f>
        <v>8</v>
      </c>
    </row>
    <row r="413" spans="1:22" ht="15" x14ac:dyDescent="0.25">
      <c r="A413" s="1">
        <v>28</v>
      </c>
      <c r="B413" t="str">
        <f t="shared" si="30"/>
        <v>Mike Angelica</v>
      </c>
      <c r="C413">
        <f t="shared" si="31"/>
        <v>4</v>
      </c>
      <c r="D413" s="17">
        <v>9</v>
      </c>
      <c r="E413">
        <v>4</v>
      </c>
      <c r="F413">
        <v>4</v>
      </c>
      <c r="G413">
        <v>3</v>
      </c>
      <c r="H413">
        <v>4</v>
      </c>
      <c r="I413">
        <v>0</v>
      </c>
      <c r="J413">
        <v>0</v>
      </c>
      <c r="K413">
        <v>2</v>
      </c>
      <c r="L413">
        <v>0</v>
      </c>
      <c r="M413">
        <v>1</v>
      </c>
      <c r="N413">
        <v>0</v>
      </c>
      <c r="O413">
        <v>0</v>
      </c>
      <c r="P413">
        <v>0</v>
      </c>
      <c r="Q413">
        <v>0</v>
      </c>
      <c r="R413">
        <v>0</v>
      </c>
      <c r="S413" s="32">
        <f t="shared" si="32"/>
        <v>0</v>
      </c>
      <c r="T413" s="32">
        <f t="shared" si="33"/>
        <v>0</v>
      </c>
      <c r="U413" s="32">
        <f t="shared" si="34"/>
        <v>0</v>
      </c>
      <c r="V413" s="33">
        <f>VLOOKUP(C413,Schedule!$B$3:$T$11,INPUT!D413+1,FALSE)</f>
        <v>8</v>
      </c>
    </row>
    <row r="414" spans="1:22" ht="15" x14ac:dyDescent="0.25">
      <c r="A414" s="1">
        <v>29</v>
      </c>
      <c r="B414" t="str">
        <f t="shared" si="30"/>
        <v>Mike Weber</v>
      </c>
      <c r="C414">
        <f t="shared" si="31"/>
        <v>4</v>
      </c>
      <c r="D414" s="17">
        <v>9</v>
      </c>
      <c r="E414">
        <v>4</v>
      </c>
      <c r="F414">
        <v>4</v>
      </c>
      <c r="G414">
        <v>2</v>
      </c>
      <c r="H414">
        <v>0</v>
      </c>
      <c r="I414">
        <v>0</v>
      </c>
      <c r="J414">
        <v>0</v>
      </c>
      <c r="K414">
        <v>2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 s="32">
        <f t="shared" si="32"/>
        <v>0</v>
      </c>
      <c r="T414" s="32">
        <f t="shared" si="33"/>
        <v>0</v>
      </c>
      <c r="U414" s="32">
        <f t="shared" si="34"/>
        <v>0</v>
      </c>
      <c r="V414" s="33">
        <f>VLOOKUP(C414,Schedule!$B$3:$T$11,INPUT!D414+1,FALSE)</f>
        <v>8</v>
      </c>
    </row>
    <row r="415" spans="1:22" ht="15" x14ac:dyDescent="0.25">
      <c r="A415" s="1">
        <v>30</v>
      </c>
      <c r="B415" t="str">
        <f t="shared" si="30"/>
        <v>Jack Fleming</v>
      </c>
      <c r="C415">
        <f t="shared" si="31"/>
        <v>5</v>
      </c>
      <c r="D415" s="17">
        <v>9</v>
      </c>
      <c r="E415">
        <v>4</v>
      </c>
      <c r="F415">
        <v>4</v>
      </c>
      <c r="G415">
        <v>4</v>
      </c>
      <c r="H415">
        <v>1</v>
      </c>
      <c r="I415">
        <v>0</v>
      </c>
      <c r="J415">
        <v>0</v>
      </c>
      <c r="K415">
        <v>4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 s="32">
        <f t="shared" si="32"/>
        <v>0</v>
      </c>
      <c r="T415" s="32">
        <f t="shared" si="33"/>
        <v>0</v>
      </c>
      <c r="U415" s="32">
        <f t="shared" si="34"/>
        <v>0</v>
      </c>
      <c r="V415" s="33">
        <f>VLOOKUP(C415,Schedule!$B$3:$T$11,INPUT!D415+1,FALSE)</f>
        <v>7</v>
      </c>
    </row>
    <row r="416" spans="1:22" ht="15" x14ac:dyDescent="0.25">
      <c r="A416" s="1">
        <v>31</v>
      </c>
      <c r="B416" t="str">
        <f t="shared" si="30"/>
        <v>Tom McMahon</v>
      </c>
      <c r="C416">
        <f t="shared" si="31"/>
        <v>5</v>
      </c>
      <c r="D416" s="17">
        <v>9</v>
      </c>
      <c r="E416">
        <v>5</v>
      </c>
      <c r="F416">
        <v>5</v>
      </c>
      <c r="G416">
        <v>0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 s="32">
        <f t="shared" si="32"/>
        <v>0</v>
      </c>
      <c r="T416" s="32">
        <f t="shared" si="33"/>
        <v>0</v>
      </c>
      <c r="U416" s="32">
        <f t="shared" si="34"/>
        <v>0</v>
      </c>
      <c r="V416" s="33">
        <f>VLOOKUP(C416,Schedule!$B$3:$T$11,INPUT!D416+1,FALSE)</f>
        <v>7</v>
      </c>
    </row>
    <row r="417" spans="1:22" ht="15" x14ac:dyDescent="0.25">
      <c r="A417" s="1">
        <v>32</v>
      </c>
      <c r="B417" t="str">
        <f t="shared" si="30"/>
        <v>Elliot Fish</v>
      </c>
      <c r="C417">
        <f t="shared" si="31"/>
        <v>5</v>
      </c>
      <c r="D417" s="17">
        <v>9</v>
      </c>
      <c r="E417">
        <v>5</v>
      </c>
      <c r="F417">
        <v>5</v>
      </c>
      <c r="G417">
        <v>1</v>
      </c>
      <c r="H417">
        <v>2</v>
      </c>
      <c r="I417">
        <v>0</v>
      </c>
      <c r="J417">
        <v>0</v>
      </c>
      <c r="K417">
        <v>0</v>
      </c>
      <c r="L417">
        <v>1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 s="32">
        <f t="shared" si="32"/>
        <v>0</v>
      </c>
      <c r="T417" s="32">
        <f t="shared" si="33"/>
        <v>0</v>
      </c>
      <c r="U417" s="32">
        <f t="shared" si="34"/>
        <v>0</v>
      </c>
      <c r="V417" s="33">
        <f>VLOOKUP(C417,Schedule!$B$3:$T$11,INPUT!D417+1,FALSE)</f>
        <v>7</v>
      </c>
    </row>
    <row r="418" spans="1:22" ht="15" x14ac:dyDescent="0.25">
      <c r="A418" s="1">
        <v>33</v>
      </c>
      <c r="B418" t="str">
        <f t="shared" si="30"/>
        <v>Gus Giegling</v>
      </c>
      <c r="C418">
        <f t="shared" si="31"/>
        <v>5</v>
      </c>
      <c r="D418" s="17">
        <v>9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 s="32">
        <f t="shared" si="32"/>
        <v>0</v>
      </c>
      <c r="T418" s="32">
        <f t="shared" si="33"/>
        <v>0</v>
      </c>
      <c r="U418" s="32">
        <f t="shared" si="34"/>
        <v>0</v>
      </c>
      <c r="V418" s="33">
        <f>VLOOKUP(C418,Schedule!$B$3:$T$11,INPUT!D418+1,FALSE)</f>
        <v>7</v>
      </c>
    </row>
    <row r="419" spans="1:22" ht="15" x14ac:dyDescent="0.25">
      <c r="A419" s="1">
        <v>34</v>
      </c>
      <c r="B419" t="str">
        <f t="shared" si="30"/>
        <v>Tommy Faulstich</v>
      </c>
      <c r="C419">
        <f t="shared" si="31"/>
        <v>5</v>
      </c>
      <c r="D419" s="17">
        <v>9</v>
      </c>
      <c r="E419">
        <v>5</v>
      </c>
      <c r="F419">
        <v>5</v>
      </c>
      <c r="G419">
        <v>4</v>
      </c>
      <c r="H419">
        <v>1</v>
      </c>
      <c r="I419">
        <v>0</v>
      </c>
      <c r="J419">
        <v>0</v>
      </c>
      <c r="K419">
        <v>4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 s="32">
        <f t="shared" si="32"/>
        <v>0</v>
      </c>
      <c r="T419" s="32">
        <f t="shared" si="33"/>
        <v>0</v>
      </c>
      <c r="U419" s="32">
        <f t="shared" si="34"/>
        <v>0</v>
      </c>
      <c r="V419" s="33">
        <f>VLOOKUP(C419,Schedule!$B$3:$T$11,INPUT!D419+1,FALSE)</f>
        <v>7</v>
      </c>
    </row>
    <row r="420" spans="1:22" ht="15" x14ac:dyDescent="0.25">
      <c r="A420" s="1">
        <v>35</v>
      </c>
      <c r="B420" t="str">
        <f t="shared" si="30"/>
        <v>Andrew Evola</v>
      </c>
      <c r="C420">
        <f t="shared" si="31"/>
        <v>5</v>
      </c>
      <c r="D420" s="17">
        <v>9</v>
      </c>
      <c r="E420">
        <v>4</v>
      </c>
      <c r="F420">
        <v>3</v>
      </c>
      <c r="G420">
        <v>0</v>
      </c>
      <c r="H420">
        <v>1</v>
      </c>
      <c r="I420">
        <v>0</v>
      </c>
      <c r="J420">
        <v>1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1</v>
      </c>
      <c r="Q420">
        <v>0</v>
      </c>
      <c r="R420">
        <v>0</v>
      </c>
      <c r="S420" s="32">
        <f t="shared" si="32"/>
        <v>0</v>
      </c>
      <c r="T420" s="32">
        <f t="shared" si="33"/>
        <v>0</v>
      </c>
      <c r="U420" s="32">
        <f t="shared" si="34"/>
        <v>0</v>
      </c>
      <c r="V420" s="33">
        <f>VLOOKUP(C420,Schedule!$B$3:$T$11,INPUT!D420+1,FALSE)</f>
        <v>7</v>
      </c>
    </row>
    <row r="421" spans="1:22" ht="15" x14ac:dyDescent="0.25">
      <c r="A421" s="1">
        <v>36</v>
      </c>
      <c r="B421" t="str">
        <f t="shared" si="30"/>
        <v>Mark Connoley</v>
      </c>
      <c r="C421">
        <f t="shared" si="31"/>
        <v>5</v>
      </c>
      <c r="D421" s="17">
        <v>9</v>
      </c>
      <c r="E421">
        <v>5</v>
      </c>
      <c r="F421">
        <v>5</v>
      </c>
      <c r="G421">
        <v>3</v>
      </c>
      <c r="H421">
        <v>1</v>
      </c>
      <c r="I421">
        <v>0</v>
      </c>
      <c r="J421">
        <v>0</v>
      </c>
      <c r="K421">
        <v>3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 s="32">
        <f t="shared" si="32"/>
        <v>0</v>
      </c>
      <c r="T421" s="32">
        <f t="shared" si="33"/>
        <v>0</v>
      </c>
      <c r="U421" s="32">
        <f t="shared" si="34"/>
        <v>0</v>
      </c>
      <c r="V421" s="33">
        <f>VLOOKUP(C421,Schedule!$B$3:$T$11,INPUT!D421+1,FALSE)</f>
        <v>7</v>
      </c>
    </row>
    <row r="422" spans="1:22" ht="15" x14ac:dyDescent="0.25">
      <c r="A422" s="1">
        <v>37</v>
      </c>
      <c r="B422" t="str">
        <f t="shared" si="30"/>
        <v>Tom Ciolek</v>
      </c>
      <c r="C422">
        <f t="shared" si="31"/>
        <v>6</v>
      </c>
      <c r="D422" s="17">
        <v>9</v>
      </c>
      <c r="E422">
        <v>4</v>
      </c>
      <c r="F422">
        <v>3</v>
      </c>
      <c r="G422">
        <v>1</v>
      </c>
      <c r="H422">
        <v>0</v>
      </c>
      <c r="I422">
        <v>1</v>
      </c>
      <c r="J422">
        <v>0</v>
      </c>
      <c r="K422">
        <v>1</v>
      </c>
      <c r="L422">
        <v>0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0</v>
      </c>
      <c r="S422" s="32">
        <f t="shared" si="32"/>
        <v>0</v>
      </c>
      <c r="T422" s="32">
        <f t="shared" si="33"/>
        <v>0</v>
      </c>
      <c r="U422" s="32">
        <f t="shared" si="34"/>
        <v>0</v>
      </c>
      <c r="V422" s="33">
        <f>VLOOKUP(C422,Schedule!$B$3:$T$11,INPUT!D422+1,FALSE)</f>
        <v>9</v>
      </c>
    </row>
    <row r="423" spans="1:22" ht="15" x14ac:dyDescent="0.25">
      <c r="A423" s="1">
        <v>38</v>
      </c>
      <c r="B423" t="str">
        <f t="shared" si="30"/>
        <v>Joe Mathes</v>
      </c>
      <c r="C423">
        <f t="shared" si="31"/>
        <v>6</v>
      </c>
      <c r="D423" s="17">
        <v>9</v>
      </c>
      <c r="E423">
        <v>4</v>
      </c>
      <c r="F423">
        <v>3</v>
      </c>
      <c r="G423">
        <v>2</v>
      </c>
      <c r="H423">
        <v>2</v>
      </c>
      <c r="I423">
        <v>1</v>
      </c>
      <c r="J423">
        <v>0</v>
      </c>
      <c r="K423">
        <v>1</v>
      </c>
      <c r="L423">
        <v>1</v>
      </c>
      <c r="M423">
        <v>0</v>
      </c>
      <c r="N423">
        <v>0</v>
      </c>
      <c r="O423">
        <v>1</v>
      </c>
      <c r="P423">
        <v>0</v>
      </c>
      <c r="Q423">
        <v>0</v>
      </c>
      <c r="R423">
        <v>1</v>
      </c>
      <c r="S423" s="32">
        <f t="shared" si="32"/>
        <v>0</v>
      </c>
      <c r="T423" s="32">
        <f t="shared" si="33"/>
        <v>0</v>
      </c>
      <c r="U423" s="32">
        <f t="shared" si="34"/>
        <v>0</v>
      </c>
      <c r="V423" s="33">
        <f>VLOOKUP(C423,Schedule!$B$3:$T$11,INPUT!D423+1,FALSE)</f>
        <v>9</v>
      </c>
    </row>
    <row r="424" spans="1:22" ht="15" x14ac:dyDescent="0.25">
      <c r="A424" s="1">
        <v>39</v>
      </c>
      <c r="B424" t="str">
        <f t="shared" si="30"/>
        <v>Dan Suchman</v>
      </c>
      <c r="C424">
        <f t="shared" si="31"/>
        <v>6</v>
      </c>
      <c r="D424" s="17">
        <v>9</v>
      </c>
      <c r="E424">
        <v>4</v>
      </c>
      <c r="F424">
        <v>4</v>
      </c>
      <c r="G424">
        <v>2</v>
      </c>
      <c r="H424">
        <v>1</v>
      </c>
      <c r="I424">
        <v>0</v>
      </c>
      <c r="J424">
        <v>0</v>
      </c>
      <c r="K424">
        <v>2</v>
      </c>
      <c r="L424">
        <v>0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 s="32">
        <f t="shared" si="32"/>
        <v>0</v>
      </c>
      <c r="T424" s="32">
        <f t="shared" si="33"/>
        <v>0</v>
      </c>
      <c r="U424" s="32">
        <f t="shared" si="34"/>
        <v>0</v>
      </c>
      <c r="V424" s="33">
        <f>VLOOKUP(C424,Schedule!$B$3:$T$11,INPUT!D424+1,FALSE)</f>
        <v>9</v>
      </c>
    </row>
    <row r="425" spans="1:22" ht="15" x14ac:dyDescent="0.25">
      <c r="A425" s="1">
        <v>40</v>
      </c>
      <c r="B425" t="str">
        <f t="shared" si="30"/>
        <v>Tom Meadows</v>
      </c>
      <c r="C425">
        <f t="shared" si="31"/>
        <v>6</v>
      </c>
      <c r="D425" s="17">
        <v>9</v>
      </c>
      <c r="E425">
        <v>4</v>
      </c>
      <c r="F425">
        <v>3</v>
      </c>
      <c r="G425">
        <v>0</v>
      </c>
      <c r="H425">
        <v>0</v>
      </c>
      <c r="I425">
        <v>1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 s="32">
        <f t="shared" si="32"/>
        <v>0</v>
      </c>
      <c r="T425" s="32">
        <f t="shared" si="33"/>
        <v>0</v>
      </c>
      <c r="U425" s="32">
        <f t="shared" si="34"/>
        <v>0</v>
      </c>
      <c r="V425" s="33">
        <f>VLOOKUP(C425,Schedule!$B$3:$T$11,INPUT!D425+1,FALSE)</f>
        <v>9</v>
      </c>
    </row>
    <row r="426" spans="1:22" ht="15" x14ac:dyDescent="0.25">
      <c r="A426" s="1">
        <v>41</v>
      </c>
      <c r="B426" t="str">
        <f t="shared" si="30"/>
        <v>Todd Pierson</v>
      </c>
      <c r="C426">
        <f t="shared" si="31"/>
        <v>6</v>
      </c>
      <c r="D426" s="17">
        <v>9</v>
      </c>
      <c r="E426">
        <v>4</v>
      </c>
      <c r="F426">
        <v>3</v>
      </c>
      <c r="G426">
        <v>1</v>
      </c>
      <c r="H426">
        <v>0</v>
      </c>
      <c r="I426">
        <v>0</v>
      </c>
      <c r="J426">
        <v>1</v>
      </c>
      <c r="K426">
        <v>1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 s="32">
        <f t="shared" si="32"/>
        <v>0</v>
      </c>
      <c r="T426" s="32">
        <f t="shared" si="33"/>
        <v>0</v>
      </c>
      <c r="U426" s="32">
        <f t="shared" si="34"/>
        <v>0</v>
      </c>
      <c r="V426" s="33">
        <f>VLOOKUP(C426,Schedule!$B$3:$T$11,INPUT!D426+1,FALSE)</f>
        <v>9</v>
      </c>
    </row>
    <row r="427" spans="1:22" ht="15" x14ac:dyDescent="0.25">
      <c r="A427" s="1">
        <v>42</v>
      </c>
      <c r="B427" t="str">
        <f t="shared" si="30"/>
        <v>Tim O'Connell</v>
      </c>
      <c r="C427">
        <f t="shared" si="31"/>
        <v>6</v>
      </c>
      <c r="D427" s="17">
        <v>9</v>
      </c>
      <c r="E427">
        <v>4</v>
      </c>
      <c r="F427">
        <v>4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 s="32">
        <f t="shared" si="32"/>
        <v>0</v>
      </c>
      <c r="T427" s="32">
        <f t="shared" si="33"/>
        <v>0</v>
      </c>
      <c r="U427" s="32">
        <f t="shared" si="34"/>
        <v>0</v>
      </c>
      <c r="V427" s="33">
        <f>VLOOKUP(C427,Schedule!$B$3:$T$11,INPUT!D427+1,FALSE)</f>
        <v>9</v>
      </c>
    </row>
    <row r="428" spans="1:22" ht="15" x14ac:dyDescent="0.25">
      <c r="A428" s="1">
        <v>43</v>
      </c>
      <c r="B428" t="str">
        <f t="shared" si="30"/>
        <v>Pepe Greco</v>
      </c>
      <c r="C428">
        <f t="shared" si="31"/>
        <v>6</v>
      </c>
      <c r="D428" s="17">
        <v>9</v>
      </c>
      <c r="E428">
        <v>4</v>
      </c>
      <c r="F428">
        <v>3</v>
      </c>
      <c r="G428">
        <v>2</v>
      </c>
      <c r="H428">
        <v>1</v>
      </c>
      <c r="I428">
        <v>1</v>
      </c>
      <c r="J428">
        <v>0</v>
      </c>
      <c r="K428">
        <v>2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 s="32">
        <f t="shared" si="32"/>
        <v>0</v>
      </c>
      <c r="T428" s="32">
        <f t="shared" si="33"/>
        <v>0</v>
      </c>
      <c r="U428" s="32">
        <f t="shared" si="34"/>
        <v>0</v>
      </c>
      <c r="V428" s="33">
        <f>VLOOKUP(C428,Schedule!$B$3:$T$11,INPUT!D428+1,FALSE)</f>
        <v>9</v>
      </c>
    </row>
    <row r="429" spans="1:22" ht="15" x14ac:dyDescent="0.25">
      <c r="A429" s="1">
        <v>44</v>
      </c>
      <c r="B429" t="str">
        <f t="shared" si="30"/>
        <v>Tony Mazzuca</v>
      </c>
      <c r="C429">
        <f t="shared" si="31"/>
        <v>7</v>
      </c>
      <c r="D429" s="17">
        <v>9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 s="32">
        <f t="shared" si="32"/>
        <v>0</v>
      </c>
      <c r="T429" s="32">
        <f t="shared" si="33"/>
        <v>0</v>
      </c>
      <c r="U429" s="32">
        <f t="shared" si="34"/>
        <v>0</v>
      </c>
      <c r="V429" s="33">
        <f>VLOOKUP(C429,Schedule!$B$3:$T$11,INPUT!D429+1,FALSE)</f>
        <v>5</v>
      </c>
    </row>
    <row r="430" spans="1:22" ht="15" x14ac:dyDescent="0.25">
      <c r="A430" s="1">
        <v>45</v>
      </c>
      <c r="B430" t="str">
        <f t="shared" si="30"/>
        <v>Sean Shoults</v>
      </c>
      <c r="C430">
        <f t="shared" si="31"/>
        <v>7</v>
      </c>
      <c r="D430" s="17">
        <v>9</v>
      </c>
      <c r="E430">
        <v>6</v>
      </c>
      <c r="F430">
        <v>4</v>
      </c>
      <c r="G430">
        <v>0</v>
      </c>
      <c r="H430">
        <v>0</v>
      </c>
      <c r="I430">
        <v>1</v>
      </c>
      <c r="J430">
        <v>1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 s="32">
        <f t="shared" si="32"/>
        <v>0</v>
      </c>
      <c r="T430" s="32">
        <f t="shared" si="33"/>
        <v>0</v>
      </c>
      <c r="U430" s="32">
        <f t="shared" si="34"/>
        <v>0</v>
      </c>
      <c r="V430" s="33">
        <f>VLOOKUP(C430,Schedule!$B$3:$T$11,INPUT!D430+1,FALSE)</f>
        <v>5</v>
      </c>
    </row>
    <row r="431" spans="1:22" ht="15" x14ac:dyDescent="0.25">
      <c r="A431" s="1">
        <v>46</v>
      </c>
      <c r="B431" t="str">
        <f t="shared" si="30"/>
        <v>Brian Cox</v>
      </c>
      <c r="C431">
        <f t="shared" si="31"/>
        <v>7</v>
      </c>
      <c r="D431" s="17">
        <v>9</v>
      </c>
      <c r="E431">
        <v>6</v>
      </c>
      <c r="F431">
        <v>4</v>
      </c>
      <c r="G431">
        <v>3</v>
      </c>
      <c r="H431">
        <v>1</v>
      </c>
      <c r="I431">
        <v>2</v>
      </c>
      <c r="J431">
        <v>0</v>
      </c>
      <c r="K431">
        <v>3</v>
      </c>
      <c r="L431">
        <v>0</v>
      </c>
      <c r="M431">
        <v>0</v>
      </c>
      <c r="N431">
        <v>0</v>
      </c>
      <c r="O431">
        <v>1</v>
      </c>
      <c r="P431">
        <v>0</v>
      </c>
      <c r="Q431">
        <v>0</v>
      </c>
      <c r="R431">
        <v>0</v>
      </c>
      <c r="S431" s="32">
        <f t="shared" si="32"/>
        <v>0</v>
      </c>
      <c r="T431" s="32">
        <f t="shared" si="33"/>
        <v>0</v>
      </c>
      <c r="U431" s="32">
        <f t="shared" si="34"/>
        <v>0</v>
      </c>
      <c r="V431" s="33">
        <f>VLOOKUP(C431,Schedule!$B$3:$T$11,INPUT!D431+1,FALSE)</f>
        <v>5</v>
      </c>
    </row>
    <row r="432" spans="1:22" ht="15" x14ac:dyDescent="0.25">
      <c r="A432" s="1">
        <v>47</v>
      </c>
      <c r="B432" t="str">
        <f t="shared" si="30"/>
        <v>Lou Cole</v>
      </c>
      <c r="C432">
        <f t="shared" si="31"/>
        <v>7</v>
      </c>
      <c r="D432" s="17">
        <v>9</v>
      </c>
      <c r="E432">
        <v>6</v>
      </c>
      <c r="F432">
        <v>5</v>
      </c>
      <c r="G432">
        <v>2</v>
      </c>
      <c r="H432">
        <v>0</v>
      </c>
      <c r="I432">
        <v>1</v>
      </c>
      <c r="J432">
        <v>0</v>
      </c>
      <c r="K432">
        <v>2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 s="32">
        <f t="shared" si="32"/>
        <v>0</v>
      </c>
      <c r="T432" s="32">
        <f t="shared" si="33"/>
        <v>0</v>
      </c>
      <c r="U432" s="32">
        <f t="shared" si="34"/>
        <v>0</v>
      </c>
      <c r="V432" s="33">
        <f>VLOOKUP(C432,Schedule!$B$3:$T$11,INPUT!D432+1,FALSE)</f>
        <v>5</v>
      </c>
    </row>
    <row r="433" spans="1:22" ht="15" x14ac:dyDescent="0.25">
      <c r="A433" s="1">
        <v>48</v>
      </c>
      <c r="B433" t="str">
        <f t="shared" si="30"/>
        <v>Mike Haukap</v>
      </c>
      <c r="C433">
        <f t="shared" si="31"/>
        <v>7</v>
      </c>
      <c r="D433" s="17">
        <v>9</v>
      </c>
      <c r="E433">
        <v>6</v>
      </c>
      <c r="F433">
        <v>5</v>
      </c>
      <c r="G433">
        <v>2</v>
      </c>
      <c r="H433">
        <v>2</v>
      </c>
      <c r="I433">
        <v>1</v>
      </c>
      <c r="J433">
        <v>0</v>
      </c>
      <c r="K433">
        <v>2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 s="32">
        <f t="shared" si="32"/>
        <v>0</v>
      </c>
      <c r="T433" s="32">
        <f t="shared" si="33"/>
        <v>0</v>
      </c>
      <c r="U433" s="32">
        <f t="shared" si="34"/>
        <v>0</v>
      </c>
      <c r="V433" s="33">
        <f>VLOOKUP(C433,Schedule!$B$3:$T$11,INPUT!D433+1,FALSE)</f>
        <v>5</v>
      </c>
    </row>
    <row r="434" spans="1:22" ht="15" x14ac:dyDescent="0.25">
      <c r="A434" s="1">
        <v>49</v>
      </c>
      <c r="B434" t="str">
        <f t="shared" si="30"/>
        <v>Adam Wiesehan</v>
      </c>
      <c r="C434">
        <f t="shared" si="31"/>
        <v>7</v>
      </c>
      <c r="D434" s="17">
        <v>9</v>
      </c>
      <c r="E434">
        <v>6</v>
      </c>
      <c r="F434">
        <v>6</v>
      </c>
      <c r="G434">
        <v>2</v>
      </c>
      <c r="H434">
        <v>1</v>
      </c>
      <c r="I434">
        <v>0</v>
      </c>
      <c r="J434">
        <v>0</v>
      </c>
      <c r="K434">
        <v>1</v>
      </c>
      <c r="L434">
        <v>1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 s="32">
        <f t="shared" si="32"/>
        <v>0</v>
      </c>
      <c r="T434" s="32">
        <f t="shared" si="33"/>
        <v>0</v>
      </c>
      <c r="U434" s="32">
        <f t="shared" si="34"/>
        <v>0</v>
      </c>
      <c r="V434" s="33">
        <f>VLOOKUP(C434,Schedule!$B$3:$T$11,INPUT!D434+1,FALSE)</f>
        <v>5</v>
      </c>
    </row>
    <row r="435" spans="1:22" ht="15" x14ac:dyDescent="0.25">
      <c r="A435" s="1">
        <v>50</v>
      </c>
      <c r="B435" t="str">
        <f t="shared" si="30"/>
        <v>Jerrod Scowden</v>
      </c>
      <c r="C435">
        <f t="shared" si="31"/>
        <v>7</v>
      </c>
      <c r="D435" s="17">
        <v>9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 s="32">
        <f t="shared" si="32"/>
        <v>0</v>
      </c>
      <c r="T435" s="32">
        <f t="shared" si="33"/>
        <v>0</v>
      </c>
      <c r="U435" s="32">
        <f t="shared" si="34"/>
        <v>0</v>
      </c>
      <c r="V435" s="33">
        <f>VLOOKUP(C435,Schedule!$B$3:$T$11,INPUT!D435+1,FALSE)</f>
        <v>5</v>
      </c>
    </row>
    <row r="436" spans="1:22" ht="15" x14ac:dyDescent="0.25">
      <c r="A436" s="1">
        <v>51</v>
      </c>
      <c r="B436" t="str">
        <f t="shared" si="30"/>
        <v>Brian Timmons</v>
      </c>
      <c r="C436">
        <f t="shared" si="31"/>
        <v>8</v>
      </c>
      <c r="D436" s="17">
        <v>9</v>
      </c>
      <c r="E436">
        <v>4</v>
      </c>
      <c r="F436">
        <v>4</v>
      </c>
      <c r="G436">
        <v>1</v>
      </c>
      <c r="H436">
        <v>0</v>
      </c>
      <c r="I436">
        <v>0</v>
      </c>
      <c r="J436">
        <v>0</v>
      </c>
      <c r="K436">
        <v>1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 s="32">
        <f t="shared" si="32"/>
        <v>0</v>
      </c>
      <c r="T436" s="32">
        <f t="shared" si="33"/>
        <v>0</v>
      </c>
      <c r="U436" s="32">
        <f t="shared" si="34"/>
        <v>0</v>
      </c>
      <c r="V436" s="33">
        <f>VLOOKUP(C436,Schedule!$B$3:$T$11,INPUT!D436+1,FALSE)</f>
        <v>4</v>
      </c>
    </row>
    <row r="437" spans="1:22" ht="15" x14ac:dyDescent="0.25">
      <c r="A437" s="1">
        <v>52</v>
      </c>
      <c r="B437" t="str">
        <f t="shared" si="30"/>
        <v>Jason Perniciaro</v>
      </c>
      <c r="C437">
        <f t="shared" si="31"/>
        <v>8</v>
      </c>
      <c r="D437" s="17">
        <v>9</v>
      </c>
      <c r="E437">
        <v>4</v>
      </c>
      <c r="F437">
        <v>4</v>
      </c>
      <c r="G437">
        <v>1</v>
      </c>
      <c r="H437">
        <v>0</v>
      </c>
      <c r="I437">
        <v>0</v>
      </c>
      <c r="J437">
        <v>0</v>
      </c>
      <c r="K437">
        <v>1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 s="32">
        <f t="shared" si="32"/>
        <v>0</v>
      </c>
      <c r="T437" s="32">
        <f t="shared" si="33"/>
        <v>0</v>
      </c>
      <c r="U437" s="32">
        <f t="shared" si="34"/>
        <v>0</v>
      </c>
      <c r="V437" s="33">
        <f>VLOOKUP(C437,Schedule!$B$3:$T$11,INPUT!D437+1,FALSE)</f>
        <v>4</v>
      </c>
    </row>
    <row r="438" spans="1:22" ht="15" x14ac:dyDescent="0.25">
      <c r="A438" s="1">
        <v>53</v>
      </c>
      <c r="B438" t="str">
        <f t="shared" si="30"/>
        <v>Jeff Fuller</v>
      </c>
      <c r="C438">
        <f t="shared" si="31"/>
        <v>8</v>
      </c>
      <c r="D438" s="17">
        <v>9</v>
      </c>
      <c r="E438">
        <v>4</v>
      </c>
      <c r="F438">
        <v>3</v>
      </c>
      <c r="G438">
        <v>1</v>
      </c>
      <c r="H438">
        <v>0</v>
      </c>
      <c r="I438">
        <v>1</v>
      </c>
      <c r="J438">
        <v>0</v>
      </c>
      <c r="K438">
        <v>1</v>
      </c>
      <c r="L438">
        <v>0</v>
      </c>
      <c r="M438">
        <v>0</v>
      </c>
      <c r="N438">
        <v>0</v>
      </c>
      <c r="O438">
        <v>0</v>
      </c>
      <c r="P438">
        <v>1</v>
      </c>
      <c r="Q438">
        <v>0</v>
      </c>
      <c r="R438">
        <v>0</v>
      </c>
      <c r="S438" s="32">
        <f t="shared" si="32"/>
        <v>0</v>
      </c>
      <c r="T438" s="32">
        <f t="shared" si="33"/>
        <v>0</v>
      </c>
      <c r="U438" s="32">
        <f t="shared" si="34"/>
        <v>0</v>
      </c>
      <c r="V438" s="33">
        <f>VLOOKUP(C438,Schedule!$B$3:$T$11,INPUT!D438+1,FALSE)</f>
        <v>4</v>
      </c>
    </row>
    <row r="439" spans="1:22" ht="15" x14ac:dyDescent="0.25">
      <c r="A439" s="1">
        <v>54</v>
      </c>
      <c r="B439" t="str">
        <f t="shared" si="30"/>
        <v>Marty Plassmeyer</v>
      </c>
      <c r="C439">
        <f t="shared" si="31"/>
        <v>8</v>
      </c>
      <c r="D439" s="17">
        <v>9</v>
      </c>
      <c r="E439">
        <v>0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 s="32">
        <f t="shared" si="32"/>
        <v>0</v>
      </c>
      <c r="T439" s="32">
        <f t="shared" si="33"/>
        <v>0</v>
      </c>
      <c r="U439" s="32">
        <f t="shared" si="34"/>
        <v>0</v>
      </c>
      <c r="V439" s="33">
        <f>VLOOKUP(C439,Schedule!$B$3:$T$11,INPUT!D439+1,FALSE)</f>
        <v>4</v>
      </c>
    </row>
    <row r="440" spans="1:22" ht="15" x14ac:dyDescent="0.25">
      <c r="A440" s="1">
        <v>55</v>
      </c>
      <c r="B440" t="str">
        <f t="shared" si="30"/>
        <v>Mike McCoy</v>
      </c>
      <c r="C440">
        <f t="shared" si="31"/>
        <v>8</v>
      </c>
      <c r="D440" s="17">
        <v>9</v>
      </c>
      <c r="E440">
        <v>3</v>
      </c>
      <c r="F440">
        <v>2</v>
      </c>
      <c r="G440">
        <v>0</v>
      </c>
      <c r="H440">
        <v>0</v>
      </c>
      <c r="I440">
        <v>1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 s="32">
        <f t="shared" si="32"/>
        <v>0</v>
      </c>
      <c r="T440" s="32">
        <f t="shared" si="33"/>
        <v>0</v>
      </c>
      <c r="U440" s="32">
        <f t="shared" si="34"/>
        <v>0</v>
      </c>
      <c r="V440" s="33">
        <f>VLOOKUP(C440,Schedule!$B$3:$T$11,INPUT!D440+1,FALSE)</f>
        <v>4</v>
      </c>
    </row>
    <row r="441" spans="1:22" ht="15" x14ac:dyDescent="0.25">
      <c r="A441" s="1">
        <v>56</v>
      </c>
      <c r="B441" t="str">
        <f t="shared" si="30"/>
        <v>Sam Scharenberg</v>
      </c>
      <c r="C441">
        <f t="shared" si="31"/>
        <v>8</v>
      </c>
      <c r="D441" s="17">
        <v>9</v>
      </c>
      <c r="E441">
        <v>3</v>
      </c>
      <c r="F441">
        <v>3</v>
      </c>
      <c r="G441">
        <v>1</v>
      </c>
      <c r="H441">
        <v>0</v>
      </c>
      <c r="I441">
        <v>0</v>
      </c>
      <c r="J441">
        <v>0</v>
      </c>
      <c r="K441">
        <v>1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 s="32">
        <f t="shared" si="32"/>
        <v>0</v>
      </c>
      <c r="T441" s="32">
        <f t="shared" si="33"/>
        <v>0</v>
      </c>
      <c r="U441" s="32">
        <f t="shared" si="34"/>
        <v>0</v>
      </c>
      <c r="V441" s="33">
        <f>VLOOKUP(C441,Schedule!$B$3:$T$11,INPUT!D441+1,FALSE)</f>
        <v>4</v>
      </c>
    </row>
    <row r="442" spans="1:22" ht="15" x14ac:dyDescent="0.25">
      <c r="A442" s="1">
        <v>57</v>
      </c>
      <c r="B442" t="str">
        <f t="shared" si="30"/>
        <v>Sean Lewis</v>
      </c>
      <c r="C442">
        <f t="shared" si="31"/>
        <v>8</v>
      </c>
      <c r="D442" s="17">
        <v>9</v>
      </c>
      <c r="E442">
        <v>3</v>
      </c>
      <c r="F442">
        <v>3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 s="32">
        <f t="shared" si="32"/>
        <v>0</v>
      </c>
      <c r="T442" s="32">
        <f t="shared" si="33"/>
        <v>0</v>
      </c>
      <c r="U442" s="32">
        <f t="shared" si="34"/>
        <v>0</v>
      </c>
      <c r="V442" s="33">
        <f>VLOOKUP(C442,Schedule!$B$3:$T$11,INPUT!D442+1,FALSE)</f>
        <v>4</v>
      </c>
    </row>
    <row r="443" spans="1:22" ht="15" x14ac:dyDescent="0.25">
      <c r="A443" s="1">
        <v>58</v>
      </c>
      <c r="B443" t="str">
        <f t="shared" si="30"/>
        <v>Ted Wiese</v>
      </c>
      <c r="C443">
        <f t="shared" si="31"/>
        <v>9</v>
      </c>
      <c r="D443" s="17">
        <v>9</v>
      </c>
      <c r="E443">
        <v>3</v>
      </c>
      <c r="F443">
        <v>3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 s="32">
        <f t="shared" si="32"/>
        <v>0</v>
      </c>
      <c r="T443" s="32">
        <f t="shared" si="33"/>
        <v>0</v>
      </c>
      <c r="U443" s="32">
        <f t="shared" si="34"/>
        <v>0</v>
      </c>
      <c r="V443" s="33">
        <f>VLOOKUP(C443,Schedule!$B$3:$T$11,INPUT!D443+1,FALSE)</f>
        <v>6</v>
      </c>
    </row>
    <row r="444" spans="1:22" ht="15" x14ac:dyDescent="0.25">
      <c r="A444" s="1">
        <v>59</v>
      </c>
      <c r="B444" t="str">
        <f t="shared" si="30"/>
        <v>Bob Farrell</v>
      </c>
      <c r="C444">
        <f t="shared" si="31"/>
        <v>9</v>
      </c>
      <c r="D444" s="17">
        <v>9</v>
      </c>
      <c r="E444">
        <v>3</v>
      </c>
      <c r="F444">
        <v>3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0</v>
      </c>
      <c r="P444">
        <v>1</v>
      </c>
      <c r="Q444">
        <v>0</v>
      </c>
      <c r="R444">
        <v>0</v>
      </c>
      <c r="S444" s="32">
        <f t="shared" si="32"/>
        <v>0</v>
      </c>
      <c r="T444" s="32">
        <f t="shared" si="33"/>
        <v>0</v>
      </c>
      <c r="U444" s="32">
        <f t="shared" si="34"/>
        <v>0</v>
      </c>
      <c r="V444" s="33">
        <f>VLOOKUP(C444,Schedule!$B$3:$T$11,INPUT!D444+1,FALSE)</f>
        <v>6</v>
      </c>
    </row>
    <row r="445" spans="1:22" ht="15" x14ac:dyDescent="0.25">
      <c r="A445" s="1">
        <v>60</v>
      </c>
      <c r="B445" t="str">
        <f t="shared" si="30"/>
        <v>Jimbo Smith</v>
      </c>
      <c r="C445">
        <f t="shared" si="31"/>
        <v>9</v>
      </c>
      <c r="D445" s="17">
        <v>9</v>
      </c>
      <c r="E445">
        <v>3</v>
      </c>
      <c r="F445">
        <v>2</v>
      </c>
      <c r="G445">
        <v>1</v>
      </c>
      <c r="H445">
        <v>0</v>
      </c>
      <c r="I445">
        <v>1</v>
      </c>
      <c r="J445">
        <v>0</v>
      </c>
      <c r="K445">
        <v>1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 s="32">
        <f t="shared" si="32"/>
        <v>0</v>
      </c>
      <c r="T445" s="32">
        <f t="shared" si="33"/>
        <v>0</v>
      </c>
      <c r="U445" s="32">
        <f t="shared" si="34"/>
        <v>0</v>
      </c>
      <c r="V445" s="33">
        <f>VLOOKUP(C445,Schedule!$B$3:$T$11,INPUT!D445+1,FALSE)</f>
        <v>6</v>
      </c>
    </row>
    <row r="446" spans="1:22" ht="15" x14ac:dyDescent="0.25">
      <c r="A446" s="1">
        <v>61</v>
      </c>
      <c r="B446" t="str">
        <f t="shared" si="30"/>
        <v>Mike Gebhardt</v>
      </c>
      <c r="C446">
        <f t="shared" si="31"/>
        <v>9</v>
      </c>
      <c r="D446" s="17">
        <v>9</v>
      </c>
      <c r="E446">
        <v>3</v>
      </c>
      <c r="F446">
        <v>3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 s="32">
        <f t="shared" si="32"/>
        <v>0</v>
      </c>
      <c r="T446" s="32">
        <f t="shared" si="33"/>
        <v>0</v>
      </c>
      <c r="U446" s="32">
        <f t="shared" si="34"/>
        <v>0</v>
      </c>
      <c r="V446" s="33">
        <f>VLOOKUP(C446,Schedule!$B$3:$T$11,INPUT!D446+1,FALSE)</f>
        <v>6</v>
      </c>
    </row>
    <row r="447" spans="1:22" ht="15" x14ac:dyDescent="0.25">
      <c r="A447" s="1">
        <v>62</v>
      </c>
      <c r="B447" t="str">
        <f t="shared" si="30"/>
        <v>Larry Lasley</v>
      </c>
      <c r="C447">
        <f t="shared" si="31"/>
        <v>9</v>
      </c>
      <c r="D447" s="17">
        <v>9</v>
      </c>
      <c r="E447">
        <v>3</v>
      </c>
      <c r="F447">
        <v>3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 s="32">
        <f t="shared" si="32"/>
        <v>0</v>
      </c>
      <c r="T447" s="32">
        <f t="shared" si="33"/>
        <v>0</v>
      </c>
      <c r="U447" s="32">
        <f t="shared" si="34"/>
        <v>0</v>
      </c>
      <c r="V447" s="33">
        <f>VLOOKUP(C447,Schedule!$B$3:$T$11,INPUT!D447+1,FALSE)</f>
        <v>6</v>
      </c>
    </row>
    <row r="448" spans="1:22" ht="15" x14ac:dyDescent="0.25">
      <c r="A448" s="1">
        <v>63</v>
      </c>
      <c r="B448" t="str">
        <f t="shared" si="30"/>
        <v>Doug McCluskey</v>
      </c>
      <c r="C448">
        <f t="shared" si="31"/>
        <v>9</v>
      </c>
      <c r="D448" s="17">
        <v>9</v>
      </c>
      <c r="E448">
        <v>2</v>
      </c>
      <c r="F448">
        <v>2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 s="32">
        <f t="shared" si="32"/>
        <v>0</v>
      </c>
      <c r="T448" s="32">
        <f t="shared" si="33"/>
        <v>0</v>
      </c>
      <c r="U448" s="32">
        <f t="shared" si="34"/>
        <v>0</v>
      </c>
      <c r="V448" s="33">
        <f>VLOOKUP(C448,Schedule!$B$3:$T$11,INPUT!D448+1,FALSE)</f>
        <v>6</v>
      </c>
    </row>
    <row r="449" spans="1:22" ht="15" x14ac:dyDescent="0.25">
      <c r="A449" s="1">
        <v>64</v>
      </c>
      <c r="B449" t="str">
        <f t="shared" si="30"/>
        <v>Tyler Rosen</v>
      </c>
      <c r="C449">
        <f t="shared" si="31"/>
        <v>9</v>
      </c>
      <c r="D449" s="17">
        <v>9</v>
      </c>
      <c r="E449">
        <v>0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 s="32">
        <f t="shared" si="32"/>
        <v>0</v>
      </c>
      <c r="T449" s="32">
        <f t="shared" si="33"/>
        <v>0</v>
      </c>
      <c r="U449" s="32">
        <f t="shared" si="34"/>
        <v>0</v>
      </c>
      <c r="V449" s="33">
        <f>VLOOKUP(C449,Schedule!$B$3:$T$11,INPUT!D449+1,FALSE)</f>
        <v>6</v>
      </c>
    </row>
    <row r="450" spans="1:22" ht="15" x14ac:dyDescent="0.25">
      <c r="A450" s="1">
        <v>1</v>
      </c>
      <c r="B450" t="str">
        <f t="shared" ref="B450:B513" si="35">VLOOKUP(A450,RosterVL,2,FALSE)</f>
        <v>Phil Alles</v>
      </c>
      <c r="C450">
        <f t="shared" ref="C450:C513" si="36">VLOOKUP(A450,RosterVL,3,FALSE)</f>
        <v>1</v>
      </c>
      <c r="D450" s="17">
        <v>9</v>
      </c>
      <c r="E450">
        <v>0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 s="32">
        <f t="shared" ref="S450:S513" si="37">IF(SUM(K450:N450)=G450,0,1)</f>
        <v>0</v>
      </c>
      <c r="T450" s="32">
        <f t="shared" ref="T450:T513" si="38">IF(SUM(F450,I450,J450)=E450,0,1)</f>
        <v>0</v>
      </c>
      <c r="U450" s="32">
        <f t="shared" ref="U450:U513" si="39">IF(E450-SUM(I450,J450)=F450,0,1)</f>
        <v>0</v>
      </c>
      <c r="V450" s="33">
        <f>VLOOKUP(C450,Schedule!$B$3:$T$11,INPUT!D386+1,FALSE)</f>
        <v>0</v>
      </c>
    </row>
    <row r="451" spans="1:22" ht="15" x14ac:dyDescent="0.25">
      <c r="A451" s="1">
        <v>2</v>
      </c>
      <c r="B451" t="str">
        <f t="shared" si="35"/>
        <v>Mike Rainbolt</v>
      </c>
      <c r="C451">
        <f t="shared" si="36"/>
        <v>1</v>
      </c>
      <c r="D451" s="17">
        <v>9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 s="32">
        <f t="shared" si="37"/>
        <v>0</v>
      </c>
      <c r="T451" s="32">
        <f t="shared" si="38"/>
        <v>0</v>
      </c>
      <c r="U451" s="32">
        <f t="shared" si="39"/>
        <v>0</v>
      </c>
      <c r="V451" s="33">
        <f>VLOOKUP(C451,Schedule!$B$3:$T$11,INPUT!D387+1,FALSE)</f>
        <v>0</v>
      </c>
    </row>
    <row r="452" spans="1:22" ht="15" x14ac:dyDescent="0.25">
      <c r="A452" s="1">
        <v>3</v>
      </c>
      <c r="B452" t="str">
        <f t="shared" si="35"/>
        <v>Steven Dooley</v>
      </c>
      <c r="C452">
        <f t="shared" si="36"/>
        <v>1</v>
      </c>
      <c r="D452" s="17">
        <v>9</v>
      </c>
      <c r="E452">
        <v>0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 s="32">
        <f t="shared" si="37"/>
        <v>0</v>
      </c>
      <c r="T452" s="32">
        <f t="shared" si="38"/>
        <v>0</v>
      </c>
      <c r="U452" s="32">
        <f t="shared" si="39"/>
        <v>0</v>
      </c>
      <c r="V452" s="33">
        <f>VLOOKUP(C452,Schedule!$B$3:$T$11,INPUT!D388+1,FALSE)</f>
        <v>0</v>
      </c>
    </row>
    <row r="453" spans="1:22" ht="15" x14ac:dyDescent="0.25">
      <c r="A453" s="1">
        <v>4</v>
      </c>
      <c r="B453" t="str">
        <f t="shared" si="35"/>
        <v>Dave Kohring</v>
      </c>
      <c r="C453">
        <f t="shared" si="36"/>
        <v>1</v>
      </c>
      <c r="D453" s="17">
        <v>10</v>
      </c>
      <c r="E453">
        <v>5</v>
      </c>
      <c r="F453">
        <v>5</v>
      </c>
      <c r="G453">
        <v>2</v>
      </c>
      <c r="H453">
        <v>0</v>
      </c>
      <c r="I453">
        <v>0</v>
      </c>
      <c r="J453">
        <v>0</v>
      </c>
      <c r="K453">
        <v>2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 s="32">
        <f t="shared" si="37"/>
        <v>0</v>
      </c>
      <c r="T453" s="32">
        <f t="shared" si="38"/>
        <v>0</v>
      </c>
      <c r="U453" s="32">
        <f t="shared" si="39"/>
        <v>0</v>
      </c>
      <c r="V453" s="33">
        <f>VLOOKUP(C453,Schedule!$B$3:$T$11,INPUT!D453+1,FALSE)</f>
        <v>6</v>
      </c>
    </row>
    <row r="454" spans="1:22" ht="15" x14ac:dyDescent="0.25">
      <c r="A454" s="1">
        <v>5</v>
      </c>
      <c r="B454" t="str">
        <f t="shared" si="35"/>
        <v>Rick Funk</v>
      </c>
      <c r="C454">
        <f t="shared" si="36"/>
        <v>1</v>
      </c>
      <c r="D454" s="17">
        <v>10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 s="32">
        <f t="shared" si="37"/>
        <v>0</v>
      </c>
      <c r="T454" s="32">
        <f t="shared" si="38"/>
        <v>0</v>
      </c>
      <c r="U454" s="32">
        <f t="shared" si="39"/>
        <v>0</v>
      </c>
      <c r="V454" s="33">
        <f>VLOOKUP(C454,Schedule!$B$3:$T$11,INPUT!D454+1,FALSE)</f>
        <v>6</v>
      </c>
    </row>
    <row r="455" spans="1:22" ht="15" x14ac:dyDescent="0.25">
      <c r="A455" s="1">
        <v>6</v>
      </c>
      <c r="B455" t="str">
        <f t="shared" si="35"/>
        <v>Marc Rosen</v>
      </c>
      <c r="C455">
        <f t="shared" si="36"/>
        <v>1</v>
      </c>
      <c r="D455" s="17">
        <v>10</v>
      </c>
      <c r="E455">
        <v>5</v>
      </c>
      <c r="F455">
        <v>5</v>
      </c>
      <c r="G455">
        <v>1</v>
      </c>
      <c r="H455">
        <v>0</v>
      </c>
      <c r="I455">
        <v>0</v>
      </c>
      <c r="J455">
        <v>0</v>
      </c>
      <c r="K455">
        <v>0</v>
      </c>
      <c r="L455">
        <v>1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 s="32">
        <f t="shared" si="37"/>
        <v>0</v>
      </c>
      <c r="T455" s="32">
        <f t="shared" si="38"/>
        <v>0</v>
      </c>
      <c r="U455" s="32">
        <f t="shared" si="39"/>
        <v>0</v>
      </c>
      <c r="V455" s="33">
        <f>VLOOKUP(C455,Schedule!$B$3:$T$11,INPUT!D455+1,FALSE)</f>
        <v>6</v>
      </c>
    </row>
    <row r="456" spans="1:22" ht="15" x14ac:dyDescent="0.25">
      <c r="A456" s="1">
        <v>7</v>
      </c>
      <c r="B456" t="str">
        <f t="shared" si="35"/>
        <v>Jeremy Lentz</v>
      </c>
      <c r="C456">
        <f t="shared" si="36"/>
        <v>1</v>
      </c>
      <c r="D456" s="17">
        <v>10</v>
      </c>
      <c r="E456">
        <v>4</v>
      </c>
      <c r="F456">
        <v>4</v>
      </c>
      <c r="G456">
        <v>1</v>
      </c>
      <c r="H456">
        <v>0</v>
      </c>
      <c r="I456">
        <v>0</v>
      </c>
      <c r="J456">
        <v>0</v>
      </c>
      <c r="K456">
        <v>1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 s="32">
        <f t="shared" si="37"/>
        <v>0</v>
      </c>
      <c r="T456" s="32">
        <f t="shared" si="38"/>
        <v>0</v>
      </c>
      <c r="U456" s="32">
        <f t="shared" si="39"/>
        <v>0</v>
      </c>
      <c r="V456" s="33">
        <f>VLOOKUP(C456,Schedule!$B$3:$T$11,INPUT!D456+1,FALSE)</f>
        <v>6</v>
      </c>
    </row>
    <row r="457" spans="1:22" ht="15" x14ac:dyDescent="0.25">
      <c r="A457" s="1">
        <v>8</v>
      </c>
      <c r="B457" t="str">
        <f t="shared" si="35"/>
        <v>Donnie Rulo</v>
      </c>
      <c r="C457">
        <f t="shared" si="36"/>
        <v>2</v>
      </c>
      <c r="D457" s="17">
        <v>10</v>
      </c>
      <c r="E457">
        <v>2</v>
      </c>
      <c r="F457">
        <v>2</v>
      </c>
      <c r="G457">
        <v>1</v>
      </c>
      <c r="H457">
        <v>0</v>
      </c>
      <c r="I457">
        <v>0</v>
      </c>
      <c r="J457">
        <v>0</v>
      </c>
      <c r="K457">
        <v>1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 s="32">
        <f t="shared" si="37"/>
        <v>0</v>
      </c>
      <c r="T457" s="32">
        <f t="shared" si="38"/>
        <v>0</v>
      </c>
      <c r="U457" s="32">
        <f t="shared" si="39"/>
        <v>0</v>
      </c>
      <c r="V457" s="33">
        <f>VLOOKUP(C457,Schedule!$B$3:$T$11,INPUT!D457+1,FALSE)</f>
        <v>8</v>
      </c>
    </row>
    <row r="458" spans="1:22" ht="15" x14ac:dyDescent="0.25">
      <c r="A458" s="1">
        <v>9</v>
      </c>
      <c r="B458" t="str">
        <f t="shared" si="35"/>
        <v>Ernie Luna</v>
      </c>
      <c r="C458">
        <f t="shared" si="36"/>
        <v>2</v>
      </c>
      <c r="D458" s="17">
        <v>10</v>
      </c>
      <c r="E458">
        <v>2</v>
      </c>
      <c r="F458">
        <v>2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1</v>
      </c>
      <c r="Q458">
        <v>0</v>
      </c>
      <c r="R458">
        <v>0</v>
      </c>
      <c r="S458" s="32">
        <f t="shared" si="37"/>
        <v>0</v>
      </c>
      <c r="T458" s="32">
        <f t="shared" si="38"/>
        <v>0</v>
      </c>
      <c r="U458" s="32">
        <f t="shared" si="39"/>
        <v>0</v>
      </c>
      <c r="V458" s="33">
        <f>VLOOKUP(C458,Schedule!$B$3:$T$11,INPUT!D458+1,FALSE)</f>
        <v>8</v>
      </c>
    </row>
    <row r="459" spans="1:22" ht="15" x14ac:dyDescent="0.25">
      <c r="A459" s="1">
        <v>10</v>
      </c>
      <c r="B459" t="str">
        <f t="shared" si="35"/>
        <v>Lee Renfrow</v>
      </c>
      <c r="C459">
        <f t="shared" si="36"/>
        <v>2</v>
      </c>
      <c r="D459" s="17">
        <v>10</v>
      </c>
      <c r="E459">
        <v>2</v>
      </c>
      <c r="F459">
        <v>2</v>
      </c>
      <c r="G459">
        <v>0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 s="32">
        <f t="shared" si="37"/>
        <v>0</v>
      </c>
      <c r="T459" s="32">
        <f t="shared" si="38"/>
        <v>0</v>
      </c>
      <c r="U459" s="32">
        <f t="shared" si="39"/>
        <v>0</v>
      </c>
      <c r="V459" s="33">
        <f>VLOOKUP(C459,Schedule!$B$3:$T$11,INPUT!D459+1,FALSE)</f>
        <v>8</v>
      </c>
    </row>
    <row r="460" spans="1:22" ht="15" x14ac:dyDescent="0.25">
      <c r="A460" s="1">
        <v>11</v>
      </c>
      <c r="B460" t="str">
        <f t="shared" si="35"/>
        <v>Ruben Plancart</v>
      </c>
      <c r="C460">
        <f t="shared" si="36"/>
        <v>2</v>
      </c>
      <c r="D460" s="17">
        <v>10</v>
      </c>
      <c r="E460">
        <v>2</v>
      </c>
      <c r="F460">
        <v>2</v>
      </c>
      <c r="G460">
        <v>1</v>
      </c>
      <c r="H460">
        <v>0</v>
      </c>
      <c r="I460">
        <v>0</v>
      </c>
      <c r="J460">
        <v>0</v>
      </c>
      <c r="K460">
        <v>1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 s="32">
        <f t="shared" si="37"/>
        <v>0</v>
      </c>
      <c r="T460" s="32">
        <f t="shared" si="38"/>
        <v>0</v>
      </c>
      <c r="U460" s="32">
        <f t="shared" si="39"/>
        <v>0</v>
      </c>
      <c r="V460" s="33">
        <f>VLOOKUP(C460,Schedule!$B$3:$T$11,INPUT!D460+1,FALSE)</f>
        <v>8</v>
      </c>
    </row>
    <row r="461" spans="1:22" ht="15" x14ac:dyDescent="0.25">
      <c r="A461" s="1">
        <v>12</v>
      </c>
      <c r="B461" t="str">
        <f t="shared" si="35"/>
        <v>Gerald Brown</v>
      </c>
      <c r="C461">
        <f t="shared" si="36"/>
        <v>2</v>
      </c>
      <c r="D461" s="17">
        <v>10</v>
      </c>
      <c r="E461">
        <v>2</v>
      </c>
      <c r="F461">
        <v>2</v>
      </c>
      <c r="G461">
        <v>0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 s="32">
        <f t="shared" si="37"/>
        <v>0</v>
      </c>
      <c r="T461" s="32">
        <f t="shared" si="38"/>
        <v>0</v>
      </c>
      <c r="U461" s="32">
        <f t="shared" si="39"/>
        <v>0</v>
      </c>
      <c r="V461" s="33">
        <f>VLOOKUP(C461,Schedule!$B$3:$T$11,INPUT!D461+1,FALSE)</f>
        <v>8</v>
      </c>
    </row>
    <row r="462" spans="1:22" ht="15" x14ac:dyDescent="0.25">
      <c r="A462" s="1">
        <v>13</v>
      </c>
      <c r="B462" t="str">
        <f t="shared" si="35"/>
        <v>Mike Jung</v>
      </c>
      <c r="C462">
        <f t="shared" si="36"/>
        <v>2</v>
      </c>
      <c r="D462" s="17">
        <v>10</v>
      </c>
      <c r="E462">
        <v>0</v>
      </c>
      <c r="F462">
        <v>0</v>
      </c>
      <c r="G462">
        <v>0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 s="32">
        <f t="shared" si="37"/>
        <v>0</v>
      </c>
      <c r="T462" s="32">
        <f t="shared" si="38"/>
        <v>0</v>
      </c>
      <c r="U462" s="32">
        <f t="shared" si="39"/>
        <v>0</v>
      </c>
      <c r="V462" s="33">
        <f>VLOOKUP(C462,Schedule!$B$3:$T$11,INPUT!D462+1,FALSE)</f>
        <v>8</v>
      </c>
    </row>
    <row r="463" spans="1:22" ht="15" x14ac:dyDescent="0.25">
      <c r="A463" s="1">
        <v>14</v>
      </c>
      <c r="B463" t="str">
        <f t="shared" si="35"/>
        <v>Paul Thomas</v>
      </c>
      <c r="C463">
        <f t="shared" si="36"/>
        <v>2</v>
      </c>
      <c r="D463" s="17">
        <v>10</v>
      </c>
      <c r="E463">
        <v>1</v>
      </c>
      <c r="F463">
        <v>1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 s="32">
        <f t="shared" si="37"/>
        <v>0</v>
      </c>
      <c r="T463" s="32">
        <f t="shared" si="38"/>
        <v>0</v>
      </c>
      <c r="U463" s="32">
        <f t="shared" si="39"/>
        <v>0</v>
      </c>
      <c r="V463" s="33">
        <f>VLOOKUP(C463,Schedule!$B$3:$T$11,INPUT!D463+1,FALSE)</f>
        <v>8</v>
      </c>
    </row>
    <row r="464" spans="1:22" ht="15" x14ac:dyDescent="0.25">
      <c r="A464" s="1">
        <v>15</v>
      </c>
      <c r="B464" t="str">
        <f t="shared" si="35"/>
        <v>Sean Peters</v>
      </c>
      <c r="C464">
        <f t="shared" si="36"/>
        <v>3</v>
      </c>
      <c r="D464" s="17">
        <v>10</v>
      </c>
      <c r="E464">
        <v>0</v>
      </c>
      <c r="F464">
        <v>0</v>
      </c>
      <c r="G464">
        <v>0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  <c r="S464" s="32">
        <f t="shared" si="37"/>
        <v>0</v>
      </c>
      <c r="T464" s="32">
        <f t="shared" si="38"/>
        <v>0</v>
      </c>
      <c r="U464" s="32">
        <f t="shared" si="39"/>
        <v>0</v>
      </c>
      <c r="V464" s="33">
        <f>VLOOKUP(C464,Schedule!$B$3:$T$11,INPUT!D464+1,FALSE)</f>
        <v>0</v>
      </c>
    </row>
    <row r="465" spans="1:22" ht="15" x14ac:dyDescent="0.25">
      <c r="A465" s="1">
        <v>16</v>
      </c>
      <c r="B465" t="str">
        <f t="shared" si="35"/>
        <v>Brendan Murphy</v>
      </c>
      <c r="C465">
        <f t="shared" si="36"/>
        <v>3</v>
      </c>
      <c r="D465" s="17">
        <v>10</v>
      </c>
      <c r="E465">
        <v>0</v>
      </c>
      <c r="F465">
        <v>0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 s="32">
        <f t="shared" si="37"/>
        <v>0</v>
      </c>
      <c r="T465" s="32">
        <f t="shared" si="38"/>
        <v>0</v>
      </c>
      <c r="U465" s="32">
        <f t="shared" si="39"/>
        <v>0</v>
      </c>
      <c r="V465" s="33">
        <f>VLOOKUP(C465,Schedule!$B$3:$T$11,INPUT!D465+1,FALSE)</f>
        <v>0</v>
      </c>
    </row>
    <row r="466" spans="1:22" ht="15" x14ac:dyDescent="0.25">
      <c r="A466" s="1">
        <v>17</v>
      </c>
      <c r="B466" t="str">
        <f t="shared" si="35"/>
        <v>Jim Gangloff</v>
      </c>
      <c r="C466">
        <f t="shared" si="36"/>
        <v>3</v>
      </c>
      <c r="D466" s="17">
        <v>10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 s="32">
        <f t="shared" si="37"/>
        <v>0</v>
      </c>
      <c r="T466" s="32">
        <f t="shared" si="38"/>
        <v>0</v>
      </c>
      <c r="U466" s="32">
        <f t="shared" si="39"/>
        <v>0</v>
      </c>
      <c r="V466" s="33">
        <f>VLOOKUP(C466,Schedule!$B$3:$T$11,INPUT!D466+1,FALSE)</f>
        <v>0</v>
      </c>
    </row>
    <row r="467" spans="1:22" ht="15" x14ac:dyDescent="0.25">
      <c r="A467" s="1">
        <v>18</v>
      </c>
      <c r="B467" t="str">
        <f t="shared" si="35"/>
        <v>Mitch Gangloff</v>
      </c>
      <c r="C467">
        <f t="shared" si="36"/>
        <v>3</v>
      </c>
      <c r="D467" s="17">
        <v>10</v>
      </c>
      <c r="E467">
        <v>0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0</v>
      </c>
      <c r="S467" s="32">
        <f t="shared" si="37"/>
        <v>0</v>
      </c>
      <c r="T467" s="32">
        <f t="shared" si="38"/>
        <v>0</v>
      </c>
      <c r="U467" s="32">
        <f t="shared" si="39"/>
        <v>0</v>
      </c>
      <c r="V467" s="33">
        <f>VLOOKUP(C467,Schedule!$B$3:$T$11,INPUT!D467+1,FALSE)</f>
        <v>0</v>
      </c>
    </row>
    <row r="468" spans="1:22" ht="15" x14ac:dyDescent="0.25">
      <c r="A468" s="1">
        <v>19</v>
      </c>
      <c r="B468" t="str">
        <f t="shared" si="35"/>
        <v>Brett Weber</v>
      </c>
      <c r="C468">
        <f t="shared" si="36"/>
        <v>3</v>
      </c>
      <c r="D468" s="17">
        <v>10</v>
      </c>
      <c r="E468">
        <v>0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 s="32">
        <f t="shared" si="37"/>
        <v>0</v>
      </c>
      <c r="T468" s="32">
        <f t="shared" si="38"/>
        <v>0</v>
      </c>
      <c r="U468" s="32">
        <f t="shared" si="39"/>
        <v>0</v>
      </c>
      <c r="V468" s="33">
        <f>VLOOKUP(C468,Schedule!$B$3:$T$11,INPUT!D468+1,FALSE)</f>
        <v>0</v>
      </c>
    </row>
    <row r="469" spans="1:22" ht="15" x14ac:dyDescent="0.25">
      <c r="A469" s="1">
        <v>20</v>
      </c>
      <c r="B469" t="str">
        <f t="shared" si="35"/>
        <v>Matt Eike</v>
      </c>
      <c r="C469">
        <f t="shared" si="36"/>
        <v>3</v>
      </c>
      <c r="D469" s="17">
        <v>10</v>
      </c>
      <c r="E469">
        <v>0</v>
      </c>
      <c r="F469">
        <v>0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 s="32">
        <f t="shared" si="37"/>
        <v>0</v>
      </c>
      <c r="T469" s="32">
        <f t="shared" si="38"/>
        <v>0</v>
      </c>
      <c r="U469" s="32">
        <f t="shared" si="39"/>
        <v>0</v>
      </c>
      <c r="V469" s="33">
        <f>VLOOKUP(C469,Schedule!$B$3:$T$11,INPUT!D469+1,FALSE)</f>
        <v>0</v>
      </c>
    </row>
    <row r="470" spans="1:22" ht="15" x14ac:dyDescent="0.25">
      <c r="A470" s="1">
        <v>21</v>
      </c>
      <c r="B470" t="str">
        <f t="shared" si="35"/>
        <v>Gabe Brown</v>
      </c>
      <c r="C470">
        <f t="shared" si="36"/>
        <v>3</v>
      </c>
      <c r="D470" s="17">
        <v>10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 s="32">
        <f t="shared" si="37"/>
        <v>0</v>
      </c>
      <c r="T470" s="32">
        <f t="shared" si="38"/>
        <v>0</v>
      </c>
      <c r="U470" s="32">
        <f t="shared" si="39"/>
        <v>0</v>
      </c>
      <c r="V470" s="33">
        <f>VLOOKUP(C470,Schedule!$B$3:$T$11,INPUT!D470+1,FALSE)</f>
        <v>0</v>
      </c>
    </row>
    <row r="471" spans="1:22" ht="15" x14ac:dyDescent="0.25">
      <c r="A471" s="1">
        <v>22</v>
      </c>
      <c r="B471" t="str">
        <f t="shared" si="35"/>
        <v>Jim Schlereth</v>
      </c>
      <c r="C471">
        <f t="shared" si="36"/>
        <v>3</v>
      </c>
      <c r="D471" s="17">
        <v>10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 s="32">
        <f t="shared" si="37"/>
        <v>0</v>
      </c>
      <c r="T471" s="32">
        <f t="shared" si="38"/>
        <v>0</v>
      </c>
      <c r="U471" s="32">
        <f t="shared" si="39"/>
        <v>0</v>
      </c>
      <c r="V471" s="33">
        <f>VLOOKUP(C471,Schedule!$B$3:$T$11,INPUT!D471+1,FALSE)</f>
        <v>0</v>
      </c>
    </row>
    <row r="472" spans="1:22" ht="15" x14ac:dyDescent="0.25">
      <c r="A472" s="1">
        <v>23</v>
      </c>
      <c r="B472" t="str">
        <f t="shared" si="35"/>
        <v>Tyler Aholt</v>
      </c>
      <c r="C472">
        <f t="shared" si="36"/>
        <v>4</v>
      </c>
      <c r="D472" s="17">
        <v>10</v>
      </c>
      <c r="E472">
        <v>4</v>
      </c>
      <c r="F472">
        <v>4</v>
      </c>
      <c r="G472">
        <v>1</v>
      </c>
      <c r="H472">
        <v>0</v>
      </c>
      <c r="I472">
        <v>0</v>
      </c>
      <c r="J472">
        <v>0</v>
      </c>
      <c r="K472">
        <v>1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 s="32">
        <f t="shared" si="37"/>
        <v>0</v>
      </c>
      <c r="T472" s="32">
        <f t="shared" si="38"/>
        <v>0</v>
      </c>
      <c r="U472" s="32">
        <f t="shared" si="39"/>
        <v>0</v>
      </c>
      <c r="V472" s="33">
        <f>VLOOKUP(C472,Schedule!$B$3:$T$11,INPUT!D472+1,FALSE)</f>
        <v>5</v>
      </c>
    </row>
    <row r="473" spans="1:22" ht="15" x14ac:dyDescent="0.25">
      <c r="A473" s="1">
        <v>24</v>
      </c>
      <c r="B473" t="str">
        <f t="shared" si="35"/>
        <v>Eric Enright</v>
      </c>
      <c r="C473">
        <f t="shared" si="36"/>
        <v>4</v>
      </c>
      <c r="D473" s="17">
        <v>10</v>
      </c>
      <c r="E473">
        <v>4</v>
      </c>
      <c r="F473">
        <v>4</v>
      </c>
      <c r="G473">
        <v>1</v>
      </c>
      <c r="H473">
        <v>1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1</v>
      </c>
      <c r="O473">
        <v>1</v>
      </c>
      <c r="P473">
        <v>0</v>
      </c>
      <c r="Q473">
        <v>0</v>
      </c>
      <c r="R473">
        <v>1</v>
      </c>
      <c r="S473" s="32">
        <f t="shared" si="37"/>
        <v>0</v>
      </c>
      <c r="T473" s="32">
        <f t="shared" si="38"/>
        <v>0</v>
      </c>
      <c r="U473" s="32">
        <f t="shared" si="39"/>
        <v>0</v>
      </c>
      <c r="V473" s="33">
        <f>VLOOKUP(C473,Schedule!$B$3:$T$11,INPUT!D473+1,FALSE)</f>
        <v>5</v>
      </c>
    </row>
    <row r="474" spans="1:22" ht="15" x14ac:dyDescent="0.25">
      <c r="A474" s="1">
        <v>25</v>
      </c>
      <c r="B474" t="str">
        <f t="shared" si="35"/>
        <v>Tony Glass</v>
      </c>
      <c r="C474">
        <f t="shared" si="36"/>
        <v>4</v>
      </c>
      <c r="D474" s="17">
        <v>10</v>
      </c>
      <c r="E474">
        <v>5</v>
      </c>
      <c r="F474">
        <v>5</v>
      </c>
      <c r="G474">
        <v>3</v>
      </c>
      <c r="H474">
        <v>0</v>
      </c>
      <c r="I474">
        <v>0</v>
      </c>
      <c r="J474">
        <v>0</v>
      </c>
      <c r="K474">
        <v>3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 s="32">
        <f t="shared" si="37"/>
        <v>0</v>
      </c>
      <c r="T474" s="32">
        <f t="shared" si="38"/>
        <v>0</v>
      </c>
      <c r="U474" s="32">
        <f t="shared" si="39"/>
        <v>0</v>
      </c>
      <c r="V474" s="33">
        <f>VLOOKUP(C474,Schedule!$B$3:$T$11,INPUT!D474+1,FALSE)</f>
        <v>5</v>
      </c>
    </row>
    <row r="475" spans="1:22" ht="15" x14ac:dyDescent="0.25">
      <c r="A475" s="1">
        <v>26</v>
      </c>
      <c r="B475" t="str">
        <f t="shared" si="35"/>
        <v>Joe Wiese</v>
      </c>
      <c r="C475">
        <f t="shared" si="36"/>
        <v>4</v>
      </c>
      <c r="D475" s="17">
        <v>10</v>
      </c>
      <c r="E475">
        <v>5</v>
      </c>
      <c r="F475">
        <v>5</v>
      </c>
      <c r="G475">
        <v>0</v>
      </c>
      <c r="H475">
        <v>0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 s="32">
        <f t="shared" si="37"/>
        <v>0</v>
      </c>
      <c r="T475" s="32">
        <f t="shared" si="38"/>
        <v>0</v>
      </c>
      <c r="U475" s="32">
        <f t="shared" si="39"/>
        <v>0</v>
      </c>
      <c r="V475" s="33">
        <f>VLOOKUP(C475,Schedule!$B$3:$T$11,INPUT!D475+1,FALSE)</f>
        <v>5</v>
      </c>
    </row>
    <row r="476" spans="1:22" ht="15" x14ac:dyDescent="0.25">
      <c r="A476" s="1">
        <v>27</v>
      </c>
      <c r="B476" t="str">
        <f t="shared" si="35"/>
        <v>Phil Gangloff</v>
      </c>
      <c r="C476">
        <f t="shared" si="36"/>
        <v>4</v>
      </c>
      <c r="D476" s="17">
        <v>10</v>
      </c>
      <c r="E476">
        <v>4</v>
      </c>
      <c r="F476">
        <v>3</v>
      </c>
      <c r="G476">
        <v>0</v>
      </c>
      <c r="H476">
        <v>0</v>
      </c>
      <c r="I476">
        <v>1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 s="32">
        <f t="shared" si="37"/>
        <v>0</v>
      </c>
      <c r="T476" s="32">
        <f t="shared" si="38"/>
        <v>0</v>
      </c>
      <c r="U476" s="32">
        <f t="shared" si="39"/>
        <v>0</v>
      </c>
      <c r="V476" s="33">
        <f>VLOOKUP(C476,Schedule!$B$3:$T$11,INPUT!D476+1,FALSE)</f>
        <v>5</v>
      </c>
    </row>
    <row r="477" spans="1:22" ht="15" x14ac:dyDescent="0.25">
      <c r="A477" s="1">
        <v>28</v>
      </c>
      <c r="B477" t="str">
        <f t="shared" si="35"/>
        <v>Mike Angelica</v>
      </c>
      <c r="C477">
        <f t="shared" si="36"/>
        <v>4</v>
      </c>
      <c r="D477" s="17">
        <v>10</v>
      </c>
      <c r="E477">
        <v>4</v>
      </c>
      <c r="F477">
        <v>3</v>
      </c>
      <c r="G477">
        <v>1</v>
      </c>
      <c r="H477">
        <v>0</v>
      </c>
      <c r="I477">
        <v>0</v>
      </c>
      <c r="J477">
        <v>1</v>
      </c>
      <c r="K477">
        <v>1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 s="32">
        <f t="shared" si="37"/>
        <v>0</v>
      </c>
      <c r="T477" s="32">
        <f t="shared" si="38"/>
        <v>0</v>
      </c>
      <c r="U477" s="32">
        <f t="shared" si="39"/>
        <v>0</v>
      </c>
      <c r="V477" s="33">
        <f>VLOOKUP(C477,Schedule!$B$3:$T$11,INPUT!D477+1,FALSE)</f>
        <v>5</v>
      </c>
    </row>
    <row r="478" spans="1:22" ht="15" x14ac:dyDescent="0.25">
      <c r="A478" s="1">
        <v>29</v>
      </c>
      <c r="B478" t="str">
        <f t="shared" si="35"/>
        <v>Mike Weber</v>
      </c>
      <c r="C478">
        <f t="shared" si="36"/>
        <v>4</v>
      </c>
      <c r="D478" s="17">
        <v>10</v>
      </c>
      <c r="E478">
        <v>0</v>
      </c>
      <c r="F478">
        <v>0</v>
      </c>
      <c r="G478">
        <v>0</v>
      </c>
      <c r="H478">
        <v>0</v>
      </c>
      <c r="I478">
        <v>0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 s="32">
        <f t="shared" si="37"/>
        <v>0</v>
      </c>
      <c r="T478" s="32">
        <f t="shared" si="38"/>
        <v>0</v>
      </c>
      <c r="U478" s="32">
        <f t="shared" si="39"/>
        <v>0</v>
      </c>
      <c r="V478" s="33">
        <f>VLOOKUP(C478,Schedule!$B$3:$T$11,INPUT!D478+1,FALSE)</f>
        <v>5</v>
      </c>
    </row>
    <row r="479" spans="1:22" ht="15" x14ac:dyDescent="0.25">
      <c r="A479" s="1">
        <v>30</v>
      </c>
      <c r="B479" t="str">
        <f t="shared" si="35"/>
        <v>Jack Fleming</v>
      </c>
      <c r="C479">
        <f t="shared" si="36"/>
        <v>5</v>
      </c>
      <c r="D479" s="17">
        <v>10</v>
      </c>
      <c r="E479">
        <v>6</v>
      </c>
      <c r="F479">
        <v>5</v>
      </c>
      <c r="G479">
        <v>2</v>
      </c>
      <c r="H479">
        <v>0</v>
      </c>
      <c r="I479">
        <v>1</v>
      </c>
      <c r="J479">
        <v>0</v>
      </c>
      <c r="K479">
        <v>2</v>
      </c>
      <c r="L479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 s="32">
        <f t="shared" si="37"/>
        <v>0</v>
      </c>
      <c r="T479" s="32">
        <f t="shared" si="38"/>
        <v>0</v>
      </c>
      <c r="U479" s="32">
        <f t="shared" si="39"/>
        <v>0</v>
      </c>
      <c r="V479" s="33">
        <f>VLOOKUP(C479,Schedule!$B$3:$T$11,INPUT!D479+1,FALSE)</f>
        <v>4</v>
      </c>
    </row>
    <row r="480" spans="1:22" ht="15" x14ac:dyDescent="0.25">
      <c r="A480" s="1">
        <v>31</v>
      </c>
      <c r="B480" t="str">
        <f t="shared" si="35"/>
        <v>Tom McMahon</v>
      </c>
      <c r="C480">
        <f t="shared" si="36"/>
        <v>5</v>
      </c>
      <c r="D480" s="17">
        <v>10</v>
      </c>
      <c r="E480">
        <v>0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 s="32">
        <f t="shared" si="37"/>
        <v>0</v>
      </c>
      <c r="T480" s="32">
        <f t="shared" si="38"/>
        <v>0</v>
      </c>
      <c r="U480" s="32">
        <f t="shared" si="39"/>
        <v>0</v>
      </c>
      <c r="V480" s="33">
        <f>VLOOKUP(C480,Schedule!$B$3:$T$11,INPUT!D480+1,FALSE)</f>
        <v>4</v>
      </c>
    </row>
    <row r="481" spans="1:22" ht="15" x14ac:dyDescent="0.25">
      <c r="A481" s="1">
        <v>32</v>
      </c>
      <c r="B481" t="str">
        <f t="shared" si="35"/>
        <v>Elliot Fish</v>
      </c>
      <c r="C481">
        <f t="shared" si="36"/>
        <v>5</v>
      </c>
      <c r="D481" s="17">
        <v>10</v>
      </c>
      <c r="E481">
        <v>6</v>
      </c>
      <c r="F481">
        <v>6</v>
      </c>
      <c r="G481">
        <v>1</v>
      </c>
      <c r="H481">
        <v>0</v>
      </c>
      <c r="I481">
        <v>0</v>
      </c>
      <c r="J481">
        <v>0</v>
      </c>
      <c r="K481">
        <v>1</v>
      </c>
      <c r="L481">
        <v>0</v>
      </c>
      <c r="M481">
        <v>0</v>
      </c>
      <c r="N481">
        <v>0</v>
      </c>
      <c r="O481">
        <v>0</v>
      </c>
      <c r="P481">
        <v>1</v>
      </c>
      <c r="Q481">
        <v>0</v>
      </c>
      <c r="R481">
        <v>0</v>
      </c>
      <c r="S481" s="32">
        <f t="shared" si="37"/>
        <v>0</v>
      </c>
      <c r="T481" s="32">
        <f t="shared" si="38"/>
        <v>0</v>
      </c>
      <c r="U481" s="32">
        <f t="shared" si="39"/>
        <v>0</v>
      </c>
      <c r="V481" s="33">
        <f>VLOOKUP(C481,Schedule!$B$3:$T$11,INPUT!D481+1,FALSE)</f>
        <v>4</v>
      </c>
    </row>
    <row r="482" spans="1:22" ht="15" x14ac:dyDescent="0.25">
      <c r="A482" s="1">
        <v>33</v>
      </c>
      <c r="B482" t="str">
        <f t="shared" si="35"/>
        <v>Gus Giegling</v>
      </c>
      <c r="C482">
        <f t="shared" si="36"/>
        <v>5</v>
      </c>
      <c r="D482" s="17">
        <v>10</v>
      </c>
      <c r="E482">
        <v>6</v>
      </c>
      <c r="F482">
        <v>6</v>
      </c>
      <c r="G482">
        <v>0</v>
      </c>
      <c r="H482">
        <v>0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  <c r="P482">
        <v>0</v>
      </c>
      <c r="Q482">
        <v>0</v>
      </c>
      <c r="R482">
        <v>0</v>
      </c>
      <c r="S482" s="32">
        <f t="shared" si="37"/>
        <v>0</v>
      </c>
      <c r="T482" s="32">
        <f t="shared" si="38"/>
        <v>0</v>
      </c>
      <c r="U482" s="32">
        <f t="shared" si="39"/>
        <v>0</v>
      </c>
      <c r="V482" s="33">
        <f>VLOOKUP(C482,Schedule!$B$3:$T$11,INPUT!D482+1,FALSE)</f>
        <v>4</v>
      </c>
    </row>
    <row r="483" spans="1:22" ht="15" x14ac:dyDescent="0.25">
      <c r="A483" s="1">
        <v>34</v>
      </c>
      <c r="B483" t="str">
        <f t="shared" si="35"/>
        <v>Tommy Faulstich</v>
      </c>
      <c r="C483">
        <f t="shared" si="36"/>
        <v>5</v>
      </c>
      <c r="D483" s="17">
        <v>10</v>
      </c>
      <c r="E483">
        <v>0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 s="32">
        <f t="shared" si="37"/>
        <v>0</v>
      </c>
      <c r="T483" s="32">
        <f t="shared" si="38"/>
        <v>0</v>
      </c>
      <c r="U483" s="32">
        <f t="shared" si="39"/>
        <v>0</v>
      </c>
      <c r="V483" s="33">
        <f>VLOOKUP(C483,Schedule!$B$3:$T$11,INPUT!D483+1,FALSE)</f>
        <v>4</v>
      </c>
    </row>
    <row r="484" spans="1:22" ht="15" x14ac:dyDescent="0.25">
      <c r="A484" s="1">
        <v>35</v>
      </c>
      <c r="B484" t="str">
        <f t="shared" si="35"/>
        <v>Andrew Evola</v>
      </c>
      <c r="C484">
        <f t="shared" si="36"/>
        <v>5</v>
      </c>
      <c r="D484" s="17">
        <v>10</v>
      </c>
      <c r="E484">
        <v>5</v>
      </c>
      <c r="F484">
        <v>4</v>
      </c>
      <c r="G484">
        <v>0</v>
      </c>
      <c r="H484">
        <v>0</v>
      </c>
      <c r="I484">
        <v>0</v>
      </c>
      <c r="J484">
        <v>1</v>
      </c>
      <c r="K484">
        <v>0</v>
      </c>
      <c r="L484">
        <v>0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 s="32">
        <f t="shared" si="37"/>
        <v>0</v>
      </c>
      <c r="T484" s="32">
        <f t="shared" si="38"/>
        <v>0</v>
      </c>
      <c r="U484" s="32">
        <f t="shared" si="39"/>
        <v>0</v>
      </c>
      <c r="V484" s="33">
        <f>VLOOKUP(C484,Schedule!$B$3:$T$11,INPUT!D484+1,FALSE)</f>
        <v>4</v>
      </c>
    </row>
    <row r="485" spans="1:22" ht="15" x14ac:dyDescent="0.25">
      <c r="A485" s="1">
        <v>36</v>
      </c>
      <c r="B485" t="str">
        <f t="shared" si="35"/>
        <v>Mark Connoley</v>
      </c>
      <c r="C485">
        <f t="shared" si="36"/>
        <v>5</v>
      </c>
      <c r="D485" s="17">
        <v>10</v>
      </c>
      <c r="E485">
        <v>4</v>
      </c>
      <c r="F485">
        <v>4</v>
      </c>
      <c r="G485">
        <v>2</v>
      </c>
      <c r="H485">
        <v>0</v>
      </c>
      <c r="I485">
        <v>0</v>
      </c>
      <c r="J485">
        <v>0</v>
      </c>
      <c r="K485">
        <v>2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 s="32">
        <f t="shared" si="37"/>
        <v>0</v>
      </c>
      <c r="T485" s="32">
        <f t="shared" si="38"/>
        <v>0</v>
      </c>
      <c r="U485" s="32">
        <f t="shared" si="39"/>
        <v>0</v>
      </c>
      <c r="V485" s="33">
        <f>VLOOKUP(C485,Schedule!$B$3:$T$11,INPUT!D485+1,FALSE)</f>
        <v>4</v>
      </c>
    </row>
    <row r="486" spans="1:22" ht="15" x14ac:dyDescent="0.25">
      <c r="A486" s="1">
        <v>37</v>
      </c>
      <c r="B486" t="str">
        <f t="shared" si="35"/>
        <v>Tom Ciolek</v>
      </c>
      <c r="C486">
        <f t="shared" si="36"/>
        <v>6</v>
      </c>
      <c r="D486" s="17">
        <v>10</v>
      </c>
      <c r="E486">
        <v>4</v>
      </c>
      <c r="F486">
        <v>3</v>
      </c>
      <c r="G486">
        <v>0</v>
      </c>
      <c r="H486">
        <v>0</v>
      </c>
      <c r="I486">
        <v>0</v>
      </c>
      <c r="J486">
        <v>1</v>
      </c>
      <c r="K486">
        <v>0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0</v>
      </c>
      <c r="S486" s="32">
        <f t="shared" si="37"/>
        <v>0</v>
      </c>
      <c r="T486" s="32">
        <f t="shared" si="38"/>
        <v>0</v>
      </c>
      <c r="U486" s="32">
        <f t="shared" si="39"/>
        <v>0</v>
      </c>
      <c r="V486" s="33">
        <f>VLOOKUP(C486,Schedule!$B$3:$T$11,INPUT!D486+1,FALSE)</f>
        <v>1</v>
      </c>
    </row>
    <row r="487" spans="1:22" ht="15" x14ac:dyDescent="0.25">
      <c r="A487" s="1">
        <v>38</v>
      </c>
      <c r="B487" t="str">
        <f t="shared" si="35"/>
        <v>Joe Mathes</v>
      </c>
      <c r="C487">
        <f t="shared" si="36"/>
        <v>6</v>
      </c>
      <c r="D487" s="17">
        <v>10</v>
      </c>
      <c r="E487">
        <v>4</v>
      </c>
      <c r="F487">
        <v>4</v>
      </c>
      <c r="G487">
        <v>0</v>
      </c>
      <c r="H487">
        <v>0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1</v>
      </c>
      <c r="R487">
        <v>1</v>
      </c>
      <c r="S487" s="32">
        <f t="shared" si="37"/>
        <v>0</v>
      </c>
      <c r="T487" s="32">
        <f t="shared" si="38"/>
        <v>0</v>
      </c>
      <c r="U487" s="32">
        <f t="shared" si="39"/>
        <v>0</v>
      </c>
      <c r="V487" s="33">
        <f>VLOOKUP(C487,Schedule!$B$3:$T$11,INPUT!D487+1,FALSE)</f>
        <v>1</v>
      </c>
    </row>
    <row r="488" spans="1:22" ht="15" x14ac:dyDescent="0.25">
      <c r="A488" s="1">
        <v>39</v>
      </c>
      <c r="B488" t="str">
        <f t="shared" si="35"/>
        <v>Dan Suchman</v>
      </c>
      <c r="C488">
        <f t="shared" si="36"/>
        <v>6</v>
      </c>
      <c r="D488" s="17">
        <v>10</v>
      </c>
      <c r="E488">
        <v>4</v>
      </c>
      <c r="F488">
        <v>4</v>
      </c>
      <c r="G488">
        <v>0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 s="32">
        <f t="shared" si="37"/>
        <v>0</v>
      </c>
      <c r="T488" s="32">
        <f t="shared" si="38"/>
        <v>0</v>
      </c>
      <c r="U488" s="32">
        <f t="shared" si="39"/>
        <v>0</v>
      </c>
      <c r="V488" s="33">
        <f>VLOOKUP(C488,Schedule!$B$3:$T$11,INPUT!D488+1,FALSE)</f>
        <v>1</v>
      </c>
    </row>
    <row r="489" spans="1:22" ht="15" x14ac:dyDescent="0.25">
      <c r="A489" s="1">
        <v>40</v>
      </c>
      <c r="B489" t="str">
        <f t="shared" si="35"/>
        <v>Tom Meadows</v>
      </c>
      <c r="C489">
        <f t="shared" si="36"/>
        <v>6</v>
      </c>
      <c r="D489" s="17">
        <v>10</v>
      </c>
      <c r="E489">
        <v>3</v>
      </c>
      <c r="F489">
        <v>3</v>
      </c>
      <c r="G489">
        <v>0</v>
      </c>
      <c r="H489">
        <v>0</v>
      </c>
      <c r="I489">
        <v>0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 s="32">
        <f t="shared" si="37"/>
        <v>0</v>
      </c>
      <c r="T489" s="32">
        <f t="shared" si="38"/>
        <v>0</v>
      </c>
      <c r="U489" s="32">
        <f t="shared" si="39"/>
        <v>0</v>
      </c>
      <c r="V489" s="33">
        <f>VLOOKUP(C489,Schedule!$B$3:$T$11,INPUT!D489+1,FALSE)</f>
        <v>1</v>
      </c>
    </row>
    <row r="490" spans="1:22" ht="15" x14ac:dyDescent="0.25">
      <c r="A490" s="1">
        <v>41</v>
      </c>
      <c r="B490" t="str">
        <f t="shared" si="35"/>
        <v>Todd Pierson</v>
      </c>
      <c r="C490">
        <f t="shared" si="36"/>
        <v>6</v>
      </c>
      <c r="D490" s="17">
        <v>10</v>
      </c>
      <c r="E490">
        <v>4</v>
      </c>
      <c r="F490">
        <v>4</v>
      </c>
      <c r="G490">
        <v>1</v>
      </c>
      <c r="H490">
        <v>0</v>
      </c>
      <c r="I490">
        <v>0</v>
      </c>
      <c r="J490">
        <v>0</v>
      </c>
      <c r="K490">
        <v>1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 s="32">
        <f t="shared" si="37"/>
        <v>0</v>
      </c>
      <c r="T490" s="32">
        <f t="shared" si="38"/>
        <v>0</v>
      </c>
      <c r="U490" s="32">
        <f t="shared" si="39"/>
        <v>0</v>
      </c>
      <c r="V490" s="33">
        <f>VLOOKUP(C490,Schedule!$B$3:$T$11,INPUT!D490+1,FALSE)</f>
        <v>1</v>
      </c>
    </row>
    <row r="491" spans="1:22" ht="15" x14ac:dyDescent="0.25">
      <c r="A491" s="1">
        <v>42</v>
      </c>
      <c r="B491" t="str">
        <f t="shared" si="35"/>
        <v>Tim O'Connell</v>
      </c>
      <c r="C491">
        <f t="shared" si="36"/>
        <v>6</v>
      </c>
      <c r="D491" s="17">
        <v>10</v>
      </c>
      <c r="E491">
        <v>4</v>
      </c>
      <c r="F491">
        <v>4</v>
      </c>
      <c r="G491">
        <v>0</v>
      </c>
      <c r="H491">
        <v>0</v>
      </c>
      <c r="I491">
        <v>0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 s="32">
        <f t="shared" si="37"/>
        <v>0</v>
      </c>
      <c r="T491" s="32">
        <f t="shared" si="38"/>
        <v>0</v>
      </c>
      <c r="U491" s="32">
        <f t="shared" si="39"/>
        <v>0</v>
      </c>
      <c r="V491" s="33">
        <f>VLOOKUP(C491,Schedule!$B$3:$T$11,INPUT!D491+1,FALSE)</f>
        <v>1</v>
      </c>
    </row>
    <row r="492" spans="1:22" ht="15" x14ac:dyDescent="0.25">
      <c r="A492" s="1">
        <v>43</v>
      </c>
      <c r="B492" t="str">
        <f t="shared" si="35"/>
        <v>Pepe Greco</v>
      </c>
      <c r="C492">
        <f t="shared" si="36"/>
        <v>6</v>
      </c>
      <c r="D492" s="17">
        <v>10</v>
      </c>
      <c r="E492">
        <v>0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 s="32">
        <f t="shared" si="37"/>
        <v>0</v>
      </c>
      <c r="T492" s="32">
        <f t="shared" si="38"/>
        <v>0</v>
      </c>
      <c r="U492" s="32">
        <f t="shared" si="39"/>
        <v>0</v>
      </c>
      <c r="V492" s="33">
        <f>VLOOKUP(C492,Schedule!$B$3:$T$11,INPUT!D492+1,FALSE)</f>
        <v>1</v>
      </c>
    </row>
    <row r="493" spans="1:22" ht="15" x14ac:dyDescent="0.25">
      <c r="A493" s="1">
        <v>44</v>
      </c>
      <c r="B493" t="str">
        <f t="shared" si="35"/>
        <v>Tony Mazzuca</v>
      </c>
      <c r="C493">
        <f t="shared" si="36"/>
        <v>7</v>
      </c>
      <c r="D493" s="17">
        <v>10</v>
      </c>
      <c r="E493">
        <v>5</v>
      </c>
      <c r="F493">
        <v>3</v>
      </c>
      <c r="G493">
        <v>0</v>
      </c>
      <c r="H493">
        <v>0</v>
      </c>
      <c r="I493">
        <v>2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 s="32">
        <f t="shared" si="37"/>
        <v>0</v>
      </c>
      <c r="T493" s="32">
        <f t="shared" si="38"/>
        <v>0</v>
      </c>
      <c r="U493" s="32">
        <f t="shared" si="39"/>
        <v>0</v>
      </c>
      <c r="V493" s="33">
        <f>VLOOKUP(C493,Schedule!$B$3:$T$11,INPUT!D493+1,FALSE)</f>
        <v>9</v>
      </c>
    </row>
    <row r="494" spans="1:22" ht="15" x14ac:dyDescent="0.25">
      <c r="A494" s="1">
        <v>45</v>
      </c>
      <c r="B494" t="str">
        <f t="shared" si="35"/>
        <v>Sean Shoults</v>
      </c>
      <c r="C494">
        <f t="shared" si="36"/>
        <v>7</v>
      </c>
      <c r="D494" s="17">
        <v>10</v>
      </c>
      <c r="E494">
        <v>5</v>
      </c>
      <c r="F494">
        <v>4</v>
      </c>
      <c r="G494">
        <v>2</v>
      </c>
      <c r="H494">
        <v>0</v>
      </c>
      <c r="I494">
        <v>1</v>
      </c>
      <c r="J494">
        <v>0</v>
      </c>
      <c r="K494">
        <v>2</v>
      </c>
      <c r="L494">
        <v>0</v>
      </c>
      <c r="M494">
        <v>0</v>
      </c>
      <c r="N494">
        <v>0</v>
      </c>
      <c r="O494">
        <v>1</v>
      </c>
      <c r="P494">
        <v>0</v>
      </c>
      <c r="Q494">
        <v>0</v>
      </c>
      <c r="R494">
        <v>0</v>
      </c>
      <c r="S494" s="32">
        <f t="shared" si="37"/>
        <v>0</v>
      </c>
      <c r="T494" s="32">
        <f t="shared" si="38"/>
        <v>0</v>
      </c>
      <c r="U494" s="32">
        <f t="shared" si="39"/>
        <v>0</v>
      </c>
      <c r="V494" s="33">
        <f>VLOOKUP(C494,Schedule!$B$3:$T$11,INPUT!D494+1,FALSE)</f>
        <v>9</v>
      </c>
    </row>
    <row r="495" spans="1:22" ht="15" x14ac:dyDescent="0.25">
      <c r="A495" s="1">
        <v>46</v>
      </c>
      <c r="B495" t="str">
        <f t="shared" si="35"/>
        <v>Brian Cox</v>
      </c>
      <c r="C495">
        <f t="shared" si="36"/>
        <v>7</v>
      </c>
      <c r="D495" s="17">
        <v>10</v>
      </c>
      <c r="E495">
        <v>5</v>
      </c>
      <c r="F495">
        <v>4</v>
      </c>
      <c r="G495">
        <v>0</v>
      </c>
      <c r="H495">
        <v>0</v>
      </c>
      <c r="I495">
        <v>1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 s="32">
        <f t="shared" si="37"/>
        <v>0</v>
      </c>
      <c r="T495" s="32">
        <f t="shared" si="38"/>
        <v>0</v>
      </c>
      <c r="U495" s="32">
        <f t="shared" si="39"/>
        <v>0</v>
      </c>
      <c r="V495" s="33">
        <f>VLOOKUP(C495,Schedule!$B$3:$T$11,INPUT!D495+1,FALSE)</f>
        <v>9</v>
      </c>
    </row>
    <row r="496" spans="1:22" ht="15" x14ac:dyDescent="0.25">
      <c r="A496" s="1">
        <v>47</v>
      </c>
      <c r="B496" t="str">
        <f t="shared" si="35"/>
        <v>Lou Cole</v>
      </c>
      <c r="C496">
        <f t="shared" si="36"/>
        <v>7</v>
      </c>
      <c r="D496" s="17">
        <v>10</v>
      </c>
      <c r="E496">
        <v>5</v>
      </c>
      <c r="F496">
        <v>3</v>
      </c>
      <c r="G496">
        <v>3</v>
      </c>
      <c r="H496">
        <v>3</v>
      </c>
      <c r="I496">
        <v>2</v>
      </c>
      <c r="J496">
        <v>0</v>
      </c>
      <c r="K496">
        <v>2</v>
      </c>
      <c r="L496">
        <v>0</v>
      </c>
      <c r="M496">
        <v>1</v>
      </c>
      <c r="N496">
        <v>0</v>
      </c>
      <c r="O496">
        <v>0</v>
      </c>
      <c r="P496">
        <v>0</v>
      </c>
      <c r="Q496">
        <v>0</v>
      </c>
      <c r="R496">
        <v>0</v>
      </c>
      <c r="S496" s="32">
        <f t="shared" si="37"/>
        <v>0</v>
      </c>
      <c r="T496" s="32">
        <f t="shared" si="38"/>
        <v>0</v>
      </c>
      <c r="U496" s="32">
        <f t="shared" si="39"/>
        <v>0</v>
      </c>
      <c r="V496" s="33">
        <f>VLOOKUP(C496,Schedule!$B$3:$T$11,INPUT!D496+1,FALSE)</f>
        <v>9</v>
      </c>
    </row>
    <row r="497" spans="1:22" ht="15" x14ac:dyDescent="0.25">
      <c r="A497" s="1">
        <v>48</v>
      </c>
      <c r="B497" t="str">
        <f t="shared" si="35"/>
        <v>Mike Haukap</v>
      </c>
      <c r="C497">
        <f t="shared" si="36"/>
        <v>7</v>
      </c>
      <c r="D497" s="17">
        <v>10</v>
      </c>
      <c r="E497">
        <v>5</v>
      </c>
      <c r="F497">
        <v>4</v>
      </c>
      <c r="G497">
        <v>3</v>
      </c>
      <c r="H497">
        <v>4</v>
      </c>
      <c r="I497">
        <v>1</v>
      </c>
      <c r="J497">
        <v>0</v>
      </c>
      <c r="K497">
        <v>2</v>
      </c>
      <c r="L497">
        <v>1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 s="32">
        <f t="shared" si="37"/>
        <v>0</v>
      </c>
      <c r="T497" s="32">
        <f t="shared" si="38"/>
        <v>0</v>
      </c>
      <c r="U497" s="32">
        <f t="shared" si="39"/>
        <v>0</v>
      </c>
      <c r="V497" s="33">
        <f>VLOOKUP(C497,Schedule!$B$3:$T$11,INPUT!D497+1,FALSE)</f>
        <v>9</v>
      </c>
    </row>
    <row r="498" spans="1:22" ht="15" x14ac:dyDescent="0.25">
      <c r="A498" s="1">
        <v>49</v>
      </c>
      <c r="B498" t="str">
        <f t="shared" si="35"/>
        <v>Adam Wiesehan</v>
      </c>
      <c r="C498">
        <f t="shared" si="36"/>
        <v>7</v>
      </c>
      <c r="D498" s="17">
        <v>10</v>
      </c>
      <c r="E498">
        <v>5</v>
      </c>
      <c r="F498">
        <v>4</v>
      </c>
      <c r="G498">
        <v>2</v>
      </c>
      <c r="H498">
        <v>4</v>
      </c>
      <c r="I498">
        <v>1</v>
      </c>
      <c r="J498">
        <v>0</v>
      </c>
      <c r="K498">
        <v>1</v>
      </c>
      <c r="L498">
        <v>0</v>
      </c>
      <c r="M498">
        <v>0</v>
      </c>
      <c r="N498">
        <v>1</v>
      </c>
      <c r="O498">
        <v>0</v>
      </c>
      <c r="P498">
        <v>0</v>
      </c>
      <c r="Q498">
        <v>0</v>
      </c>
      <c r="R498">
        <v>0</v>
      </c>
      <c r="S498" s="32">
        <f t="shared" si="37"/>
        <v>0</v>
      </c>
      <c r="T498" s="32">
        <f t="shared" si="38"/>
        <v>0</v>
      </c>
      <c r="U498" s="32">
        <f t="shared" si="39"/>
        <v>0</v>
      </c>
      <c r="V498" s="33">
        <f>VLOOKUP(C498,Schedule!$B$3:$T$11,INPUT!D498+1,FALSE)</f>
        <v>9</v>
      </c>
    </row>
    <row r="499" spans="1:22" ht="15" x14ac:dyDescent="0.25">
      <c r="A499" s="1">
        <v>50</v>
      </c>
      <c r="B499" t="str">
        <f t="shared" si="35"/>
        <v>Jerrod Scowden</v>
      </c>
      <c r="C499">
        <f t="shared" si="36"/>
        <v>7</v>
      </c>
      <c r="D499" s="17">
        <v>10</v>
      </c>
      <c r="E499">
        <v>4</v>
      </c>
      <c r="F499">
        <v>2</v>
      </c>
      <c r="G499">
        <v>1</v>
      </c>
      <c r="H499">
        <v>2</v>
      </c>
      <c r="I499">
        <v>2</v>
      </c>
      <c r="J499">
        <v>0</v>
      </c>
      <c r="K499">
        <v>1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 s="32">
        <f t="shared" si="37"/>
        <v>0</v>
      </c>
      <c r="T499" s="32">
        <f t="shared" si="38"/>
        <v>0</v>
      </c>
      <c r="U499" s="32">
        <f t="shared" si="39"/>
        <v>0</v>
      </c>
      <c r="V499" s="33">
        <f>VLOOKUP(C499,Schedule!$B$3:$T$11,INPUT!D499+1,FALSE)</f>
        <v>9</v>
      </c>
    </row>
    <row r="500" spans="1:22" ht="15" x14ac:dyDescent="0.25">
      <c r="A500" s="1">
        <v>51</v>
      </c>
      <c r="B500" t="str">
        <f t="shared" si="35"/>
        <v>Brian Timmons</v>
      </c>
      <c r="C500">
        <f t="shared" si="36"/>
        <v>8</v>
      </c>
      <c r="D500" s="17">
        <v>10</v>
      </c>
      <c r="E500">
        <v>4</v>
      </c>
      <c r="F500">
        <v>4</v>
      </c>
      <c r="G500">
        <v>4</v>
      </c>
      <c r="H500">
        <v>5</v>
      </c>
      <c r="I500">
        <v>0</v>
      </c>
      <c r="J500">
        <v>0</v>
      </c>
      <c r="K500">
        <v>3</v>
      </c>
      <c r="L500">
        <v>0</v>
      </c>
      <c r="M500">
        <v>0</v>
      </c>
      <c r="N500">
        <v>1</v>
      </c>
      <c r="O500">
        <v>0</v>
      </c>
      <c r="P500">
        <v>0</v>
      </c>
      <c r="Q500">
        <v>0</v>
      </c>
      <c r="R500">
        <v>0</v>
      </c>
      <c r="S500" s="32">
        <f t="shared" si="37"/>
        <v>0</v>
      </c>
      <c r="T500" s="32">
        <f t="shared" si="38"/>
        <v>0</v>
      </c>
      <c r="U500" s="32">
        <f t="shared" si="39"/>
        <v>0</v>
      </c>
      <c r="V500" s="33">
        <f>VLOOKUP(C500,Schedule!$B$3:$T$11,INPUT!D500+1,FALSE)</f>
        <v>2</v>
      </c>
    </row>
    <row r="501" spans="1:22" ht="15" x14ac:dyDescent="0.25">
      <c r="A501" s="1">
        <v>52</v>
      </c>
      <c r="B501" t="str">
        <f t="shared" si="35"/>
        <v>Jason Perniciaro</v>
      </c>
      <c r="C501">
        <f t="shared" si="36"/>
        <v>8</v>
      </c>
      <c r="D501" s="17">
        <v>10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 s="32">
        <f t="shared" si="37"/>
        <v>0</v>
      </c>
      <c r="T501" s="32">
        <f t="shared" si="38"/>
        <v>0</v>
      </c>
      <c r="U501" s="32">
        <f t="shared" si="39"/>
        <v>0</v>
      </c>
      <c r="V501" s="33">
        <f>VLOOKUP(C501,Schedule!$B$3:$T$11,INPUT!D501+1,FALSE)</f>
        <v>2</v>
      </c>
    </row>
    <row r="502" spans="1:22" ht="15" x14ac:dyDescent="0.25">
      <c r="A502" s="1">
        <v>53</v>
      </c>
      <c r="B502" t="str">
        <f t="shared" si="35"/>
        <v>Jeff Fuller</v>
      </c>
      <c r="C502">
        <f t="shared" si="36"/>
        <v>8</v>
      </c>
      <c r="D502" s="17">
        <v>10</v>
      </c>
      <c r="E502">
        <v>5</v>
      </c>
      <c r="F502">
        <v>5</v>
      </c>
      <c r="G502">
        <v>4</v>
      </c>
      <c r="H502">
        <v>2</v>
      </c>
      <c r="I502">
        <v>0</v>
      </c>
      <c r="J502">
        <v>0</v>
      </c>
      <c r="K502">
        <v>4</v>
      </c>
      <c r="L502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 s="32">
        <f t="shared" si="37"/>
        <v>0</v>
      </c>
      <c r="T502" s="32">
        <f t="shared" si="38"/>
        <v>0</v>
      </c>
      <c r="U502" s="32">
        <f t="shared" si="39"/>
        <v>0</v>
      </c>
      <c r="V502" s="33">
        <f>VLOOKUP(C502,Schedule!$B$3:$T$11,INPUT!D502+1,FALSE)</f>
        <v>2</v>
      </c>
    </row>
    <row r="503" spans="1:22" ht="15" x14ac:dyDescent="0.25">
      <c r="A503" s="1">
        <v>54</v>
      </c>
      <c r="B503" t="str">
        <f t="shared" si="35"/>
        <v>Marty Plassmeyer</v>
      </c>
      <c r="C503">
        <f t="shared" si="36"/>
        <v>8</v>
      </c>
      <c r="D503" s="17">
        <v>10</v>
      </c>
      <c r="E503">
        <v>4</v>
      </c>
      <c r="F503">
        <v>4</v>
      </c>
      <c r="G503">
        <v>1</v>
      </c>
      <c r="H503">
        <v>0</v>
      </c>
      <c r="I503">
        <v>0</v>
      </c>
      <c r="J503">
        <v>0</v>
      </c>
      <c r="K503">
        <v>1</v>
      </c>
      <c r="L503">
        <v>0</v>
      </c>
      <c r="M503">
        <v>0</v>
      </c>
      <c r="N503">
        <v>0</v>
      </c>
      <c r="O503">
        <v>1</v>
      </c>
      <c r="P503">
        <v>0</v>
      </c>
      <c r="Q503">
        <v>0</v>
      </c>
      <c r="R503">
        <v>1</v>
      </c>
      <c r="S503" s="32">
        <f t="shared" si="37"/>
        <v>0</v>
      </c>
      <c r="T503" s="32">
        <f t="shared" si="38"/>
        <v>0</v>
      </c>
      <c r="U503" s="32">
        <f t="shared" si="39"/>
        <v>0</v>
      </c>
      <c r="V503" s="33">
        <f>VLOOKUP(C503,Schedule!$B$3:$T$11,INPUT!D503+1,FALSE)</f>
        <v>2</v>
      </c>
    </row>
    <row r="504" spans="1:22" ht="15" x14ac:dyDescent="0.25">
      <c r="A504" s="1">
        <v>55</v>
      </c>
      <c r="B504" t="str">
        <f t="shared" si="35"/>
        <v>Mike McCoy</v>
      </c>
      <c r="C504">
        <f t="shared" si="36"/>
        <v>8</v>
      </c>
      <c r="D504" s="17">
        <v>10</v>
      </c>
      <c r="E504">
        <v>4</v>
      </c>
      <c r="F504">
        <v>4</v>
      </c>
      <c r="G504">
        <v>3</v>
      </c>
      <c r="H504">
        <v>1</v>
      </c>
      <c r="I504">
        <v>0</v>
      </c>
      <c r="J504">
        <v>0</v>
      </c>
      <c r="K504">
        <v>3</v>
      </c>
      <c r="L504">
        <v>0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0</v>
      </c>
      <c r="S504" s="32">
        <f t="shared" si="37"/>
        <v>0</v>
      </c>
      <c r="T504" s="32">
        <f t="shared" si="38"/>
        <v>0</v>
      </c>
      <c r="U504" s="32">
        <f t="shared" si="39"/>
        <v>0</v>
      </c>
      <c r="V504" s="33">
        <f>VLOOKUP(C504,Schedule!$B$3:$T$11,INPUT!D504+1,FALSE)</f>
        <v>2</v>
      </c>
    </row>
    <row r="505" spans="1:22" ht="15" x14ac:dyDescent="0.25">
      <c r="A505" s="1">
        <v>56</v>
      </c>
      <c r="B505" t="str">
        <f t="shared" si="35"/>
        <v>Sam Scharenberg</v>
      </c>
      <c r="C505">
        <f t="shared" si="36"/>
        <v>8</v>
      </c>
      <c r="D505" s="17">
        <v>10</v>
      </c>
      <c r="E505">
        <v>4</v>
      </c>
      <c r="F505">
        <v>4</v>
      </c>
      <c r="G505">
        <v>3</v>
      </c>
      <c r="H505">
        <v>2</v>
      </c>
      <c r="I505">
        <v>0</v>
      </c>
      <c r="J505">
        <v>0</v>
      </c>
      <c r="K505">
        <v>2</v>
      </c>
      <c r="L505">
        <v>0</v>
      </c>
      <c r="M505">
        <v>1</v>
      </c>
      <c r="N505">
        <v>0</v>
      </c>
      <c r="O505">
        <v>0</v>
      </c>
      <c r="P505">
        <v>0</v>
      </c>
      <c r="Q505">
        <v>0</v>
      </c>
      <c r="R505">
        <v>0</v>
      </c>
      <c r="S505" s="32">
        <f t="shared" si="37"/>
        <v>0</v>
      </c>
      <c r="T505" s="32">
        <f t="shared" si="38"/>
        <v>0</v>
      </c>
      <c r="U505" s="32">
        <f t="shared" si="39"/>
        <v>0</v>
      </c>
      <c r="V505" s="33">
        <f>VLOOKUP(C505,Schedule!$B$3:$T$11,INPUT!D505+1,FALSE)</f>
        <v>2</v>
      </c>
    </row>
    <row r="506" spans="1:22" ht="15" x14ac:dyDescent="0.25">
      <c r="A506" s="1">
        <v>57</v>
      </c>
      <c r="B506" t="str">
        <f t="shared" si="35"/>
        <v>Sean Lewis</v>
      </c>
      <c r="C506">
        <f t="shared" si="36"/>
        <v>8</v>
      </c>
      <c r="D506" s="17">
        <v>10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 s="32">
        <f t="shared" si="37"/>
        <v>0</v>
      </c>
      <c r="T506" s="32">
        <f t="shared" si="38"/>
        <v>0</v>
      </c>
      <c r="U506" s="32">
        <f t="shared" si="39"/>
        <v>0</v>
      </c>
      <c r="V506" s="33">
        <f>VLOOKUP(C506,Schedule!$B$3:$T$11,INPUT!D506+1,FALSE)</f>
        <v>2</v>
      </c>
    </row>
    <row r="507" spans="1:22" ht="15" x14ac:dyDescent="0.25">
      <c r="A507" s="1">
        <v>58</v>
      </c>
      <c r="B507" t="str">
        <f t="shared" si="35"/>
        <v>Ted Wiese</v>
      </c>
      <c r="C507">
        <f t="shared" si="36"/>
        <v>9</v>
      </c>
      <c r="D507" s="17">
        <v>10</v>
      </c>
      <c r="E507">
        <v>5</v>
      </c>
      <c r="F507">
        <v>5</v>
      </c>
      <c r="G507">
        <v>1</v>
      </c>
      <c r="H507">
        <v>0</v>
      </c>
      <c r="I507">
        <v>0</v>
      </c>
      <c r="J507">
        <v>0</v>
      </c>
      <c r="K507">
        <v>1</v>
      </c>
      <c r="L507">
        <v>0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0</v>
      </c>
      <c r="S507" s="32">
        <f t="shared" si="37"/>
        <v>0</v>
      </c>
      <c r="T507" s="32">
        <f t="shared" si="38"/>
        <v>0</v>
      </c>
      <c r="U507" s="32">
        <f t="shared" si="39"/>
        <v>0</v>
      </c>
      <c r="V507" s="33">
        <f>VLOOKUP(C507,Schedule!$B$3:$T$11,INPUT!D507+1,FALSE)</f>
        <v>7</v>
      </c>
    </row>
    <row r="508" spans="1:22" ht="15" x14ac:dyDescent="0.25">
      <c r="A508" s="1">
        <v>59</v>
      </c>
      <c r="B508" t="str">
        <f t="shared" si="35"/>
        <v>Bob Farrell</v>
      </c>
      <c r="C508">
        <f t="shared" si="36"/>
        <v>9</v>
      </c>
      <c r="D508" s="17">
        <v>10</v>
      </c>
      <c r="E508">
        <v>0</v>
      </c>
      <c r="F508">
        <v>0</v>
      </c>
      <c r="G508">
        <v>0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0</v>
      </c>
      <c r="S508" s="32">
        <f t="shared" si="37"/>
        <v>0</v>
      </c>
      <c r="T508" s="32">
        <f t="shared" si="38"/>
        <v>0</v>
      </c>
      <c r="U508" s="32">
        <f t="shared" si="39"/>
        <v>0</v>
      </c>
      <c r="V508" s="33">
        <f>VLOOKUP(C508,Schedule!$B$3:$T$11,INPUT!D508+1,FALSE)</f>
        <v>7</v>
      </c>
    </row>
    <row r="509" spans="1:22" ht="15" x14ac:dyDescent="0.25">
      <c r="A509" s="1">
        <v>60</v>
      </c>
      <c r="B509" t="str">
        <f t="shared" si="35"/>
        <v>Jimbo Smith</v>
      </c>
      <c r="C509">
        <f t="shared" si="36"/>
        <v>9</v>
      </c>
      <c r="D509" s="17">
        <v>10</v>
      </c>
      <c r="E509">
        <v>0</v>
      </c>
      <c r="F509">
        <v>0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 s="32">
        <f t="shared" si="37"/>
        <v>0</v>
      </c>
      <c r="T509" s="32">
        <f t="shared" si="38"/>
        <v>0</v>
      </c>
      <c r="U509" s="32">
        <f t="shared" si="39"/>
        <v>0</v>
      </c>
      <c r="V509" s="33">
        <f>VLOOKUP(C509,Schedule!$B$3:$T$11,INPUT!D509+1,FALSE)</f>
        <v>7</v>
      </c>
    </row>
    <row r="510" spans="1:22" ht="15" x14ac:dyDescent="0.25">
      <c r="A510" s="1">
        <v>61</v>
      </c>
      <c r="B510" t="str">
        <f t="shared" si="35"/>
        <v>Mike Gebhardt</v>
      </c>
      <c r="C510">
        <f t="shared" si="36"/>
        <v>9</v>
      </c>
      <c r="D510" s="17">
        <v>10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 s="32">
        <f t="shared" si="37"/>
        <v>0</v>
      </c>
      <c r="T510" s="32">
        <f t="shared" si="38"/>
        <v>0</v>
      </c>
      <c r="U510" s="32">
        <f t="shared" si="39"/>
        <v>0</v>
      </c>
      <c r="V510" s="33">
        <f>VLOOKUP(C510,Schedule!$B$3:$T$11,INPUT!D510+1,FALSE)</f>
        <v>7</v>
      </c>
    </row>
    <row r="511" spans="1:22" ht="15" x14ac:dyDescent="0.25">
      <c r="A511" s="1">
        <v>62</v>
      </c>
      <c r="B511" t="str">
        <f t="shared" si="35"/>
        <v>Larry Lasley</v>
      </c>
      <c r="C511">
        <f t="shared" si="36"/>
        <v>9</v>
      </c>
      <c r="D511" s="17">
        <v>10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 s="32">
        <f t="shared" si="37"/>
        <v>0</v>
      </c>
      <c r="T511" s="32">
        <f t="shared" si="38"/>
        <v>0</v>
      </c>
      <c r="U511" s="32">
        <f t="shared" si="39"/>
        <v>0</v>
      </c>
      <c r="V511" s="33">
        <f>VLOOKUP(C511,Schedule!$B$3:$T$11,INPUT!D511+1,FALSE)</f>
        <v>7</v>
      </c>
    </row>
    <row r="512" spans="1:22" ht="15" x14ac:dyDescent="0.25">
      <c r="A512" s="1">
        <v>63</v>
      </c>
      <c r="B512" t="str">
        <f t="shared" si="35"/>
        <v>Doug McCluskey</v>
      </c>
      <c r="C512">
        <f t="shared" si="36"/>
        <v>9</v>
      </c>
      <c r="D512" s="17">
        <v>10</v>
      </c>
      <c r="E512">
        <v>5</v>
      </c>
      <c r="F512">
        <v>5</v>
      </c>
      <c r="G512">
        <v>2</v>
      </c>
      <c r="H512">
        <v>1</v>
      </c>
      <c r="I512">
        <v>0</v>
      </c>
      <c r="J512">
        <v>0</v>
      </c>
      <c r="K512">
        <v>2</v>
      </c>
      <c r="L512">
        <v>0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 s="32">
        <f t="shared" si="37"/>
        <v>0</v>
      </c>
      <c r="T512" s="32">
        <f t="shared" si="38"/>
        <v>0</v>
      </c>
      <c r="U512" s="32">
        <f t="shared" si="39"/>
        <v>0</v>
      </c>
      <c r="V512" s="33">
        <f>VLOOKUP(C512,Schedule!$B$3:$T$11,INPUT!D512+1,FALSE)</f>
        <v>7</v>
      </c>
    </row>
    <row r="513" spans="1:22" ht="15" x14ac:dyDescent="0.25">
      <c r="A513" s="1">
        <v>64</v>
      </c>
      <c r="B513" t="str">
        <f t="shared" si="35"/>
        <v>Tyler Rosen</v>
      </c>
      <c r="C513">
        <f t="shared" si="36"/>
        <v>9</v>
      </c>
      <c r="D513" s="17">
        <v>10</v>
      </c>
      <c r="E513">
        <v>5</v>
      </c>
      <c r="F513">
        <v>5</v>
      </c>
      <c r="G513">
        <v>3</v>
      </c>
      <c r="H513">
        <v>2</v>
      </c>
      <c r="I513">
        <v>0</v>
      </c>
      <c r="J513">
        <v>0</v>
      </c>
      <c r="K513">
        <v>1</v>
      </c>
      <c r="L513">
        <v>0</v>
      </c>
      <c r="M513">
        <v>1</v>
      </c>
      <c r="N513">
        <v>1</v>
      </c>
      <c r="O513">
        <v>0</v>
      </c>
      <c r="P513">
        <v>1</v>
      </c>
      <c r="Q513">
        <v>0</v>
      </c>
      <c r="R513">
        <v>0</v>
      </c>
      <c r="S513" s="32">
        <f t="shared" si="37"/>
        <v>0</v>
      </c>
      <c r="T513" s="32">
        <f t="shared" si="38"/>
        <v>0</v>
      </c>
      <c r="U513" s="32">
        <f t="shared" si="39"/>
        <v>0</v>
      </c>
      <c r="V513" s="33">
        <f>VLOOKUP(C513,Schedule!$B$3:$T$11,INPUT!D513+1,FALSE)</f>
        <v>7</v>
      </c>
    </row>
    <row r="514" spans="1:22" ht="15" x14ac:dyDescent="0.25">
      <c r="A514" s="1">
        <v>1</v>
      </c>
      <c r="B514" t="str">
        <f t="shared" ref="B514:B577" si="40">VLOOKUP(A514,RosterVL,2,FALSE)</f>
        <v>Phil Alles</v>
      </c>
      <c r="C514">
        <f t="shared" ref="C514:C577" si="41">VLOOKUP(A514,RosterVL,3,FALSE)</f>
        <v>1</v>
      </c>
      <c r="D514" s="17">
        <v>10</v>
      </c>
      <c r="E514">
        <v>5</v>
      </c>
      <c r="F514">
        <v>5</v>
      </c>
      <c r="G514">
        <v>1</v>
      </c>
      <c r="H514">
        <v>0</v>
      </c>
      <c r="I514">
        <v>0</v>
      </c>
      <c r="J514">
        <v>0</v>
      </c>
      <c r="K514">
        <v>1</v>
      </c>
      <c r="L514">
        <v>0</v>
      </c>
      <c r="M514">
        <v>0</v>
      </c>
      <c r="N514">
        <v>0</v>
      </c>
      <c r="O514">
        <v>0</v>
      </c>
      <c r="P514">
        <v>0</v>
      </c>
      <c r="Q514">
        <v>0</v>
      </c>
      <c r="R514">
        <v>0</v>
      </c>
      <c r="S514" s="32">
        <f t="shared" ref="S514:S577" si="42">IF(SUM(K514:N514)=G514,0,1)</f>
        <v>0</v>
      </c>
      <c r="T514" s="32">
        <f t="shared" ref="T514:T577" si="43">IF(SUM(F514,I514,J514)=E514,0,1)</f>
        <v>0</v>
      </c>
      <c r="U514" s="32">
        <f t="shared" ref="U514:U577" si="44">IF(E514-SUM(I514,J514)=F514,0,1)</f>
        <v>0</v>
      </c>
      <c r="V514" s="33">
        <f>VLOOKUP(C514,Schedule!$B$3:$T$11,INPUT!D450+1,FALSE)</f>
        <v>0</v>
      </c>
    </row>
    <row r="515" spans="1:22" ht="15" x14ac:dyDescent="0.25">
      <c r="A515" s="1">
        <v>2</v>
      </c>
      <c r="B515" t="str">
        <f t="shared" si="40"/>
        <v>Mike Rainbolt</v>
      </c>
      <c r="C515">
        <f t="shared" si="41"/>
        <v>1</v>
      </c>
      <c r="D515" s="17">
        <v>10</v>
      </c>
      <c r="E515">
        <v>5</v>
      </c>
      <c r="F515">
        <v>5</v>
      </c>
      <c r="G515">
        <v>2</v>
      </c>
      <c r="H515">
        <v>0</v>
      </c>
      <c r="I515">
        <v>0</v>
      </c>
      <c r="J515">
        <v>0</v>
      </c>
      <c r="K515">
        <v>2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1</v>
      </c>
      <c r="R515">
        <v>1</v>
      </c>
      <c r="S515" s="32">
        <f t="shared" si="42"/>
        <v>0</v>
      </c>
      <c r="T515" s="32">
        <f t="shared" si="43"/>
        <v>0</v>
      </c>
      <c r="U515" s="32">
        <f t="shared" si="44"/>
        <v>0</v>
      </c>
      <c r="V515" s="33">
        <f>VLOOKUP(C515,Schedule!$B$3:$T$11,INPUT!D451+1,FALSE)</f>
        <v>0</v>
      </c>
    </row>
    <row r="516" spans="1:22" ht="15" x14ac:dyDescent="0.25">
      <c r="A516" s="1">
        <v>3</v>
      </c>
      <c r="B516" t="str">
        <f t="shared" si="40"/>
        <v>Steven Dooley</v>
      </c>
      <c r="C516">
        <f t="shared" si="41"/>
        <v>1</v>
      </c>
      <c r="D516" s="17">
        <v>10</v>
      </c>
      <c r="E516">
        <v>4</v>
      </c>
      <c r="F516">
        <v>4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0</v>
      </c>
      <c r="P516">
        <v>0</v>
      </c>
      <c r="Q516">
        <v>0</v>
      </c>
      <c r="R516">
        <v>0</v>
      </c>
      <c r="S516" s="32">
        <f t="shared" si="42"/>
        <v>0</v>
      </c>
      <c r="T516" s="32">
        <f t="shared" si="43"/>
        <v>0</v>
      </c>
      <c r="U516" s="32">
        <f t="shared" si="44"/>
        <v>0</v>
      </c>
      <c r="V516" s="33">
        <f>VLOOKUP(C516,Schedule!$B$3:$T$11,INPUT!D452+1,FALSE)</f>
        <v>0</v>
      </c>
    </row>
    <row r="517" spans="1:22" ht="15" x14ac:dyDescent="0.25">
      <c r="A517" s="1">
        <v>4</v>
      </c>
      <c r="B517" t="str">
        <f t="shared" si="40"/>
        <v>Dave Kohring</v>
      </c>
      <c r="C517">
        <f t="shared" si="41"/>
        <v>1</v>
      </c>
      <c r="D517" s="17">
        <v>11</v>
      </c>
      <c r="E517">
        <v>10</v>
      </c>
      <c r="F517">
        <v>10</v>
      </c>
      <c r="G517">
        <v>4</v>
      </c>
      <c r="H517">
        <v>1</v>
      </c>
      <c r="I517">
        <v>0</v>
      </c>
      <c r="J517">
        <v>0</v>
      </c>
      <c r="K517">
        <v>4</v>
      </c>
      <c r="L517">
        <v>0</v>
      </c>
      <c r="M517">
        <v>0</v>
      </c>
      <c r="N517">
        <v>0</v>
      </c>
      <c r="O517">
        <v>0</v>
      </c>
      <c r="P517">
        <v>0</v>
      </c>
      <c r="Q517">
        <v>0</v>
      </c>
      <c r="R517">
        <v>0</v>
      </c>
      <c r="S517" s="32">
        <f t="shared" si="42"/>
        <v>0</v>
      </c>
      <c r="T517" s="32">
        <f t="shared" si="43"/>
        <v>0</v>
      </c>
      <c r="U517" s="32">
        <f t="shared" si="44"/>
        <v>0</v>
      </c>
      <c r="V517" s="33">
        <f>VLOOKUP(C517,Schedule!$B$3:$T$11,INPUT!D517+1,FALSE)</f>
        <v>8</v>
      </c>
    </row>
    <row r="518" spans="1:22" ht="15" x14ac:dyDescent="0.25">
      <c r="A518" s="1">
        <v>5</v>
      </c>
      <c r="B518" t="str">
        <f t="shared" si="40"/>
        <v>Rick Funk</v>
      </c>
      <c r="C518">
        <f t="shared" si="41"/>
        <v>1</v>
      </c>
      <c r="D518" s="17">
        <v>11</v>
      </c>
      <c r="E518">
        <v>0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 s="32">
        <f t="shared" si="42"/>
        <v>0</v>
      </c>
      <c r="T518" s="32">
        <f t="shared" si="43"/>
        <v>0</v>
      </c>
      <c r="U518" s="32">
        <f t="shared" si="44"/>
        <v>0</v>
      </c>
      <c r="V518" s="33">
        <f>VLOOKUP(C518,Schedule!$B$3:$T$11,INPUT!D518+1,FALSE)</f>
        <v>8</v>
      </c>
    </row>
    <row r="519" spans="1:22" ht="15" x14ac:dyDescent="0.25">
      <c r="A519" s="1">
        <v>6</v>
      </c>
      <c r="B519" t="str">
        <f t="shared" si="40"/>
        <v>Marc Rosen</v>
      </c>
      <c r="C519">
        <f t="shared" si="41"/>
        <v>1</v>
      </c>
      <c r="D519" s="17">
        <v>11</v>
      </c>
      <c r="E519">
        <v>10</v>
      </c>
      <c r="F519">
        <v>8</v>
      </c>
      <c r="G519">
        <v>2</v>
      </c>
      <c r="H519">
        <v>1</v>
      </c>
      <c r="I519">
        <v>2</v>
      </c>
      <c r="J519">
        <v>0</v>
      </c>
      <c r="K519">
        <v>2</v>
      </c>
      <c r="L519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  <c r="S519" s="32">
        <f t="shared" si="42"/>
        <v>0</v>
      </c>
      <c r="T519" s="32">
        <f t="shared" si="43"/>
        <v>0</v>
      </c>
      <c r="U519" s="32">
        <f t="shared" si="44"/>
        <v>0</v>
      </c>
      <c r="V519" s="33">
        <f>VLOOKUP(C519,Schedule!$B$3:$T$11,INPUT!D519+1,FALSE)</f>
        <v>8</v>
      </c>
    </row>
    <row r="520" spans="1:22" ht="15" x14ac:dyDescent="0.25">
      <c r="A520" s="1">
        <v>7</v>
      </c>
      <c r="B520" t="str">
        <f t="shared" si="40"/>
        <v>Jeremy Lentz</v>
      </c>
      <c r="C520">
        <f t="shared" si="41"/>
        <v>1</v>
      </c>
      <c r="D520" s="17">
        <v>11</v>
      </c>
      <c r="E520">
        <v>0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 s="32">
        <f t="shared" si="42"/>
        <v>0</v>
      </c>
      <c r="T520" s="32">
        <f t="shared" si="43"/>
        <v>0</v>
      </c>
      <c r="U520" s="32">
        <f t="shared" si="44"/>
        <v>0</v>
      </c>
      <c r="V520" s="33">
        <f>VLOOKUP(C520,Schedule!$B$3:$T$11,INPUT!D520+1,FALSE)</f>
        <v>8</v>
      </c>
    </row>
    <row r="521" spans="1:22" ht="15" x14ac:dyDescent="0.25">
      <c r="A521" s="1">
        <v>8</v>
      </c>
      <c r="B521" t="str">
        <f t="shared" si="40"/>
        <v>Donnie Rulo</v>
      </c>
      <c r="C521">
        <f t="shared" si="41"/>
        <v>2</v>
      </c>
      <c r="D521" s="17">
        <v>11</v>
      </c>
      <c r="E521">
        <v>10</v>
      </c>
      <c r="F521">
        <v>10</v>
      </c>
      <c r="G521">
        <v>6</v>
      </c>
      <c r="H521">
        <v>1</v>
      </c>
      <c r="I521">
        <v>0</v>
      </c>
      <c r="J521">
        <v>0</v>
      </c>
      <c r="K521">
        <v>6</v>
      </c>
      <c r="L521">
        <v>0</v>
      </c>
      <c r="M521">
        <v>0</v>
      </c>
      <c r="N521">
        <v>0</v>
      </c>
      <c r="O521">
        <v>0</v>
      </c>
      <c r="P521">
        <v>0</v>
      </c>
      <c r="Q521">
        <v>0</v>
      </c>
      <c r="R521">
        <v>0</v>
      </c>
      <c r="S521" s="32">
        <f t="shared" si="42"/>
        <v>0</v>
      </c>
      <c r="T521" s="32">
        <f t="shared" si="43"/>
        <v>0</v>
      </c>
      <c r="U521" s="32">
        <f t="shared" si="44"/>
        <v>0</v>
      </c>
      <c r="V521" s="33">
        <f>VLOOKUP(C521,Schedule!$B$3:$T$11,INPUT!D521+1,FALSE)</f>
        <v>7</v>
      </c>
    </row>
    <row r="522" spans="1:22" ht="15" x14ac:dyDescent="0.25">
      <c r="A522" s="1">
        <v>9</v>
      </c>
      <c r="B522" t="str">
        <f t="shared" si="40"/>
        <v>Ernie Luna</v>
      </c>
      <c r="C522">
        <f t="shared" si="41"/>
        <v>2</v>
      </c>
      <c r="D522" s="17">
        <v>11</v>
      </c>
      <c r="E522">
        <v>0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  <c r="P522">
        <v>0</v>
      </c>
      <c r="Q522">
        <v>0</v>
      </c>
      <c r="R522">
        <v>0</v>
      </c>
      <c r="S522" s="32">
        <f t="shared" si="42"/>
        <v>0</v>
      </c>
      <c r="T522" s="32">
        <f t="shared" si="43"/>
        <v>0</v>
      </c>
      <c r="U522" s="32">
        <f t="shared" si="44"/>
        <v>0</v>
      </c>
      <c r="V522" s="33">
        <f>VLOOKUP(C522,Schedule!$B$3:$T$11,INPUT!D522+1,FALSE)</f>
        <v>7</v>
      </c>
    </row>
    <row r="523" spans="1:22" ht="15" x14ac:dyDescent="0.25">
      <c r="A523" s="1">
        <v>10</v>
      </c>
      <c r="B523" t="str">
        <f t="shared" si="40"/>
        <v>Lee Renfrow</v>
      </c>
      <c r="C523">
        <f t="shared" si="41"/>
        <v>2</v>
      </c>
      <c r="D523" s="17">
        <v>11</v>
      </c>
      <c r="E523">
        <v>10</v>
      </c>
      <c r="F523">
        <v>9</v>
      </c>
      <c r="G523">
        <v>3</v>
      </c>
      <c r="H523">
        <v>1</v>
      </c>
      <c r="I523">
        <v>1</v>
      </c>
      <c r="J523">
        <v>0</v>
      </c>
      <c r="K523">
        <v>3</v>
      </c>
      <c r="L523">
        <v>0</v>
      </c>
      <c r="M523">
        <v>0</v>
      </c>
      <c r="N523">
        <v>0</v>
      </c>
      <c r="O523">
        <v>0</v>
      </c>
      <c r="P523">
        <v>1</v>
      </c>
      <c r="Q523">
        <v>0</v>
      </c>
      <c r="R523">
        <v>0</v>
      </c>
      <c r="S523" s="32">
        <f t="shared" si="42"/>
        <v>0</v>
      </c>
      <c r="T523" s="32">
        <f t="shared" si="43"/>
        <v>0</v>
      </c>
      <c r="U523" s="32">
        <f t="shared" si="44"/>
        <v>0</v>
      </c>
      <c r="V523" s="33">
        <f>VLOOKUP(C523,Schedule!$B$3:$T$11,INPUT!D523+1,FALSE)</f>
        <v>7</v>
      </c>
    </row>
    <row r="524" spans="1:22" ht="15" x14ac:dyDescent="0.25">
      <c r="A524" s="1">
        <v>11</v>
      </c>
      <c r="B524" t="str">
        <f t="shared" si="40"/>
        <v>Ruben Plancart</v>
      </c>
      <c r="C524">
        <f t="shared" si="41"/>
        <v>2</v>
      </c>
      <c r="D524" s="17">
        <v>11</v>
      </c>
      <c r="E524">
        <v>10</v>
      </c>
      <c r="F524">
        <v>10</v>
      </c>
      <c r="G524">
        <v>4</v>
      </c>
      <c r="H524">
        <v>2</v>
      </c>
      <c r="I524">
        <v>0</v>
      </c>
      <c r="J524">
        <v>0</v>
      </c>
      <c r="K524">
        <v>3</v>
      </c>
      <c r="L524">
        <v>1</v>
      </c>
      <c r="M524">
        <v>0</v>
      </c>
      <c r="N524">
        <v>0</v>
      </c>
      <c r="O524">
        <v>0</v>
      </c>
      <c r="P524">
        <v>0</v>
      </c>
      <c r="Q524">
        <v>0</v>
      </c>
      <c r="R524">
        <v>0</v>
      </c>
      <c r="S524" s="32">
        <f t="shared" si="42"/>
        <v>0</v>
      </c>
      <c r="T524" s="32">
        <f t="shared" si="43"/>
        <v>0</v>
      </c>
      <c r="U524" s="32">
        <f t="shared" si="44"/>
        <v>0</v>
      </c>
      <c r="V524" s="33">
        <f>VLOOKUP(C524,Schedule!$B$3:$T$11,INPUT!D524+1,FALSE)</f>
        <v>7</v>
      </c>
    </row>
    <row r="525" spans="1:22" ht="15" x14ac:dyDescent="0.25">
      <c r="A525" s="1">
        <v>12</v>
      </c>
      <c r="B525" t="str">
        <f t="shared" si="40"/>
        <v>Gerald Brown</v>
      </c>
      <c r="C525">
        <f t="shared" si="41"/>
        <v>2</v>
      </c>
      <c r="D525" s="17">
        <v>11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0</v>
      </c>
      <c r="L525">
        <v>0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0</v>
      </c>
      <c r="S525" s="32">
        <f t="shared" si="42"/>
        <v>0</v>
      </c>
      <c r="T525" s="32">
        <f t="shared" si="43"/>
        <v>0</v>
      </c>
      <c r="U525" s="32">
        <f t="shared" si="44"/>
        <v>0</v>
      </c>
      <c r="V525" s="33">
        <f>VLOOKUP(C525,Schedule!$B$3:$T$11,INPUT!D525+1,FALSE)</f>
        <v>7</v>
      </c>
    </row>
    <row r="526" spans="1:22" ht="15" x14ac:dyDescent="0.25">
      <c r="A526" s="1">
        <v>13</v>
      </c>
      <c r="B526" t="str">
        <f t="shared" si="40"/>
        <v>Mike Jung</v>
      </c>
      <c r="C526">
        <f t="shared" si="41"/>
        <v>2</v>
      </c>
      <c r="D526" s="17">
        <v>11</v>
      </c>
      <c r="E526">
        <v>9</v>
      </c>
      <c r="F526">
        <v>9</v>
      </c>
      <c r="G526">
        <v>4</v>
      </c>
      <c r="H526">
        <v>0</v>
      </c>
      <c r="I526">
        <v>0</v>
      </c>
      <c r="J526">
        <v>0</v>
      </c>
      <c r="K526">
        <v>4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0</v>
      </c>
      <c r="S526" s="32">
        <f t="shared" si="42"/>
        <v>0</v>
      </c>
      <c r="T526" s="32">
        <f t="shared" si="43"/>
        <v>0</v>
      </c>
      <c r="U526" s="32">
        <f t="shared" si="44"/>
        <v>0</v>
      </c>
      <c r="V526" s="33">
        <f>VLOOKUP(C526,Schedule!$B$3:$T$11,INPUT!D526+1,FALSE)</f>
        <v>7</v>
      </c>
    </row>
    <row r="527" spans="1:22" ht="15" x14ac:dyDescent="0.25">
      <c r="A527" s="1">
        <v>14</v>
      </c>
      <c r="B527" t="str">
        <f t="shared" si="40"/>
        <v>Paul Thomas</v>
      </c>
      <c r="C527">
        <f t="shared" si="41"/>
        <v>2</v>
      </c>
      <c r="D527" s="17">
        <v>11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0</v>
      </c>
      <c r="L527">
        <v>0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 s="32">
        <f t="shared" si="42"/>
        <v>0</v>
      </c>
      <c r="T527" s="32">
        <f t="shared" si="43"/>
        <v>0</v>
      </c>
      <c r="U527" s="32">
        <f t="shared" si="44"/>
        <v>0</v>
      </c>
      <c r="V527" s="33">
        <f>VLOOKUP(C527,Schedule!$B$3:$T$11,INPUT!D527+1,FALSE)</f>
        <v>7</v>
      </c>
    </row>
    <row r="528" spans="1:22" ht="15" x14ac:dyDescent="0.25">
      <c r="A528" s="1">
        <v>15</v>
      </c>
      <c r="B528" t="str">
        <f t="shared" si="40"/>
        <v>Sean Peters</v>
      </c>
      <c r="C528">
        <f t="shared" si="41"/>
        <v>3</v>
      </c>
      <c r="D528" s="17">
        <v>11</v>
      </c>
      <c r="E528">
        <v>0</v>
      </c>
      <c r="F528">
        <v>0</v>
      </c>
      <c r="G528">
        <v>0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0</v>
      </c>
      <c r="S528" s="32">
        <f t="shared" si="42"/>
        <v>0</v>
      </c>
      <c r="T528" s="32">
        <f t="shared" si="43"/>
        <v>0</v>
      </c>
      <c r="U528" s="32">
        <f t="shared" si="44"/>
        <v>0</v>
      </c>
      <c r="V528" s="33">
        <f>VLOOKUP(C528,Schedule!$B$3:$T$11,INPUT!D528+1,FALSE)</f>
        <v>9</v>
      </c>
    </row>
    <row r="529" spans="1:22" ht="15" x14ac:dyDescent="0.25">
      <c r="A529" s="1">
        <v>16</v>
      </c>
      <c r="B529" t="str">
        <f t="shared" si="40"/>
        <v>Brendan Murphy</v>
      </c>
      <c r="C529">
        <f t="shared" si="41"/>
        <v>3</v>
      </c>
      <c r="D529" s="17">
        <v>11</v>
      </c>
      <c r="E529">
        <v>10</v>
      </c>
      <c r="F529">
        <v>10</v>
      </c>
      <c r="G529">
        <v>5</v>
      </c>
      <c r="H529">
        <v>1</v>
      </c>
      <c r="I529">
        <v>0</v>
      </c>
      <c r="J529">
        <v>0</v>
      </c>
      <c r="K529">
        <v>5</v>
      </c>
      <c r="L529">
        <v>0</v>
      </c>
      <c r="M529">
        <v>0</v>
      </c>
      <c r="N529">
        <v>0</v>
      </c>
      <c r="O529">
        <v>1</v>
      </c>
      <c r="P529">
        <v>0</v>
      </c>
      <c r="Q529">
        <v>0</v>
      </c>
      <c r="R529">
        <v>0</v>
      </c>
      <c r="S529" s="32">
        <f t="shared" si="42"/>
        <v>0</v>
      </c>
      <c r="T529" s="32">
        <f t="shared" si="43"/>
        <v>0</v>
      </c>
      <c r="U529" s="32">
        <f t="shared" si="44"/>
        <v>0</v>
      </c>
      <c r="V529" s="33">
        <f>VLOOKUP(C529,Schedule!$B$3:$T$11,INPUT!D529+1,FALSE)</f>
        <v>9</v>
      </c>
    </row>
    <row r="530" spans="1:22" ht="15" x14ac:dyDescent="0.25">
      <c r="A530" s="1">
        <v>17</v>
      </c>
      <c r="B530" t="str">
        <f t="shared" si="40"/>
        <v>Jim Gangloff</v>
      </c>
      <c r="C530">
        <f t="shared" si="41"/>
        <v>3</v>
      </c>
      <c r="D530" s="17">
        <v>11</v>
      </c>
      <c r="E530">
        <v>10</v>
      </c>
      <c r="F530">
        <v>8</v>
      </c>
      <c r="G530">
        <v>3</v>
      </c>
      <c r="H530">
        <v>1</v>
      </c>
      <c r="I530">
        <v>2</v>
      </c>
      <c r="J530">
        <v>0</v>
      </c>
      <c r="K530">
        <v>3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 s="32">
        <f t="shared" si="42"/>
        <v>0</v>
      </c>
      <c r="T530" s="32">
        <f t="shared" si="43"/>
        <v>0</v>
      </c>
      <c r="U530" s="32">
        <f t="shared" si="44"/>
        <v>0</v>
      </c>
      <c r="V530" s="33">
        <f>VLOOKUP(C530,Schedule!$B$3:$T$11,INPUT!D530+1,FALSE)</f>
        <v>9</v>
      </c>
    </row>
    <row r="531" spans="1:22" ht="15" x14ac:dyDescent="0.25">
      <c r="A531" s="1">
        <v>18</v>
      </c>
      <c r="B531" t="str">
        <f t="shared" si="40"/>
        <v>Mitch Gangloff</v>
      </c>
      <c r="C531">
        <f t="shared" si="41"/>
        <v>3</v>
      </c>
      <c r="D531" s="17">
        <v>11</v>
      </c>
      <c r="E531">
        <v>0</v>
      </c>
      <c r="F531">
        <v>0</v>
      </c>
      <c r="G531">
        <v>0</v>
      </c>
      <c r="H531">
        <v>0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0</v>
      </c>
      <c r="S531" s="32">
        <f t="shared" si="42"/>
        <v>0</v>
      </c>
      <c r="T531" s="32">
        <f t="shared" si="43"/>
        <v>0</v>
      </c>
      <c r="U531" s="32">
        <f t="shared" si="44"/>
        <v>0</v>
      </c>
      <c r="V531" s="33">
        <f>VLOOKUP(C531,Schedule!$B$3:$T$11,INPUT!D531+1,FALSE)</f>
        <v>9</v>
      </c>
    </row>
    <row r="532" spans="1:22" ht="15" x14ac:dyDescent="0.25">
      <c r="A532" s="1">
        <v>19</v>
      </c>
      <c r="B532" t="str">
        <f t="shared" si="40"/>
        <v>Brett Weber</v>
      </c>
      <c r="C532">
        <f t="shared" si="41"/>
        <v>3</v>
      </c>
      <c r="D532" s="17">
        <v>11</v>
      </c>
      <c r="E532">
        <v>10</v>
      </c>
      <c r="F532">
        <v>8</v>
      </c>
      <c r="G532">
        <v>1</v>
      </c>
      <c r="H532">
        <v>1</v>
      </c>
      <c r="I532">
        <v>2</v>
      </c>
      <c r="J532">
        <v>0</v>
      </c>
      <c r="K532">
        <v>1</v>
      </c>
      <c r="L532">
        <v>0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  <c r="S532" s="32">
        <f t="shared" si="42"/>
        <v>0</v>
      </c>
      <c r="T532" s="32">
        <f t="shared" si="43"/>
        <v>0</v>
      </c>
      <c r="U532" s="32">
        <f t="shared" si="44"/>
        <v>0</v>
      </c>
      <c r="V532" s="33">
        <f>VLOOKUP(C532,Schedule!$B$3:$T$11,INPUT!D532+1,FALSE)</f>
        <v>9</v>
      </c>
    </row>
    <row r="533" spans="1:22" ht="15" x14ac:dyDescent="0.25">
      <c r="A533" s="1">
        <v>20</v>
      </c>
      <c r="B533" t="str">
        <f t="shared" si="40"/>
        <v>Matt Eike</v>
      </c>
      <c r="C533">
        <f t="shared" si="41"/>
        <v>3</v>
      </c>
      <c r="D533" s="17">
        <v>11</v>
      </c>
      <c r="E533">
        <v>9</v>
      </c>
      <c r="F533">
        <v>4</v>
      </c>
      <c r="G533">
        <v>0</v>
      </c>
      <c r="H533">
        <v>1</v>
      </c>
      <c r="I533">
        <v>4</v>
      </c>
      <c r="J533">
        <v>1</v>
      </c>
      <c r="K533">
        <v>0</v>
      </c>
      <c r="L533">
        <v>0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  <c r="S533" s="32">
        <f t="shared" si="42"/>
        <v>0</v>
      </c>
      <c r="T533" s="32">
        <f t="shared" si="43"/>
        <v>0</v>
      </c>
      <c r="U533" s="32">
        <f t="shared" si="44"/>
        <v>0</v>
      </c>
      <c r="V533" s="33">
        <f>VLOOKUP(C533,Schedule!$B$3:$T$11,INPUT!D533+1,FALSE)</f>
        <v>9</v>
      </c>
    </row>
    <row r="534" spans="1:22" ht="15" x14ac:dyDescent="0.25">
      <c r="A534" s="1">
        <v>21</v>
      </c>
      <c r="B534" t="str">
        <f t="shared" si="40"/>
        <v>Gabe Brown</v>
      </c>
      <c r="C534">
        <f t="shared" si="41"/>
        <v>3</v>
      </c>
      <c r="D534" s="17">
        <v>11</v>
      </c>
      <c r="E534"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 s="32">
        <f t="shared" si="42"/>
        <v>0</v>
      </c>
      <c r="T534" s="32">
        <f t="shared" si="43"/>
        <v>0</v>
      </c>
      <c r="U534" s="32">
        <f t="shared" si="44"/>
        <v>0</v>
      </c>
      <c r="V534" s="33">
        <f>VLOOKUP(C534,Schedule!$B$3:$T$11,INPUT!D534+1,FALSE)</f>
        <v>9</v>
      </c>
    </row>
    <row r="535" spans="1:22" ht="15" x14ac:dyDescent="0.25">
      <c r="A535" s="1">
        <v>22</v>
      </c>
      <c r="B535" t="str">
        <f t="shared" si="40"/>
        <v>Jim Schlereth</v>
      </c>
      <c r="C535">
        <f t="shared" si="41"/>
        <v>3</v>
      </c>
      <c r="D535" s="17">
        <v>11</v>
      </c>
      <c r="E535">
        <v>0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  <c r="P535">
        <v>0</v>
      </c>
      <c r="Q535">
        <v>0</v>
      </c>
      <c r="R535">
        <v>0</v>
      </c>
      <c r="S535" s="32">
        <f t="shared" si="42"/>
        <v>0</v>
      </c>
      <c r="T535" s="32">
        <f t="shared" si="43"/>
        <v>0</v>
      </c>
      <c r="U535" s="32">
        <f t="shared" si="44"/>
        <v>0</v>
      </c>
      <c r="V535" s="33">
        <f>VLOOKUP(C535,Schedule!$B$3:$T$11,INPUT!D535+1,FALSE)</f>
        <v>9</v>
      </c>
    </row>
    <row r="536" spans="1:22" ht="15" x14ac:dyDescent="0.25">
      <c r="A536" s="1">
        <v>23</v>
      </c>
      <c r="B536" t="str">
        <f t="shared" si="40"/>
        <v>Tyler Aholt</v>
      </c>
      <c r="C536">
        <f t="shared" si="41"/>
        <v>4</v>
      </c>
      <c r="D536" s="17">
        <v>11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0</v>
      </c>
      <c r="K536">
        <v>0</v>
      </c>
      <c r="L536">
        <v>0</v>
      </c>
      <c r="M536">
        <v>0</v>
      </c>
      <c r="N536">
        <v>0</v>
      </c>
      <c r="O536">
        <v>0</v>
      </c>
      <c r="P536">
        <v>0</v>
      </c>
      <c r="Q536">
        <v>0</v>
      </c>
      <c r="R536">
        <v>0</v>
      </c>
      <c r="S536" s="32">
        <f t="shared" si="42"/>
        <v>0</v>
      </c>
      <c r="T536" s="32">
        <f t="shared" si="43"/>
        <v>0</v>
      </c>
      <c r="U536" s="32">
        <f t="shared" si="44"/>
        <v>0</v>
      </c>
      <c r="V536" s="33">
        <f>VLOOKUP(C536,Schedule!$B$3:$T$11,INPUT!D536+1,FALSE)</f>
        <v>0</v>
      </c>
    </row>
    <row r="537" spans="1:22" ht="15" x14ac:dyDescent="0.25">
      <c r="A537" s="1">
        <v>24</v>
      </c>
      <c r="B537" t="str">
        <f t="shared" si="40"/>
        <v>Eric Enright</v>
      </c>
      <c r="C537">
        <f t="shared" si="41"/>
        <v>4</v>
      </c>
      <c r="D537" s="17">
        <v>11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  <c r="P537">
        <v>0</v>
      </c>
      <c r="Q537">
        <v>0</v>
      </c>
      <c r="R537">
        <v>0</v>
      </c>
      <c r="S537" s="32">
        <f t="shared" si="42"/>
        <v>0</v>
      </c>
      <c r="T537" s="32">
        <f t="shared" si="43"/>
        <v>0</v>
      </c>
      <c r="U537" s="32">
        <f t="shared" si="44"/>
        <v>0</v>
      </c>
      <c r="V537" s="33">
        <f>VLOOKUP(C537,Schedule!$B$3:$T$11,INPUT!D537+1,FALSE)</f>
        <v>0</v>
      </c>
    </row>
    <row r="538" spans="1:22" ht="15" x14ac:dyDescent="0.25">
      <c r="A538" s="1">
        <v>25</v>
      </c>
      <c r="B538" t="str">
        <f t="shared" si="40"/>
        <v>Tony Glass</v>
      </c>
      <c r="C538">
        <f t="shared" si="41"/>
        <v>4</v>
      </c>
      <c r="D538" s="17">
        <v>11</v>
      </c>
      <c r="E538">
        <v>0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  <c r="P538">
        <v>0</v>
      </c>
      <c r="Q538">
        <v>0</v>
      </c>
      <c r="R538">
        <v>0</v>
      </c>
      <c r="S538" s="32">
        <f t="shared" si="42"/>
        <v>0</v>
      </c>
      <c r="T538" s="32">
        <f t="shared" si="43"/>
        <v>0</v>
      </c>
      <c r="U538" s="32">
        <f t="shared" si="44"/>
        <v>0</v>
      </c>
      <c r="V538" s="33">
        <f>VLOOKUP(C538,Schedule!$B$3:$T$11,INPUT!D538+1,FALSE)</f>
        <v>0</v>
      </c>
    </row>
    <row r="539" spans="1:22" ht="15" x14ac:dyDescent="0.25">
      <c r="A539" s="1">
        <v>26</v>
      </c>
      <c r="B539" t="str">
        <f t="shared" si="40"/>
        <v>Joe Wiese</v>
      </c>
      <c r="C539">
        <f t="shared" si="41"/>
        <v>4</v>
      </c>
      <c r="D539" s="17">
        <v>11</v>
      </c>
      <c r="E539">
        <v>0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  <c r="P539">
        <v>0</v>
      </c>
      <c r="Q539">
        <v>0</v>
      </c>
      <c r="R539">
        <v>0</v>
      </c>
      <c r="S539" s="32">
        <f t="shared" si="42"/>
        <v>0</v>
      </c>
      <c r="T539" s="32">
        <f t="shared" si="43"/>
        <v>0</v>
      </c>
      <c r="U539" s="32">
        <f t="shared" si="44"/>
        <v>0</v>
      </c>
      <c r="V539" s="33">
        <f>VLOOKUP(C539,Schedule!$B$3:$T$11,INPUT!D539+1,FALSE)</f>
        <v>0</v>
      </c>
    </row>
    <row r="540" spans="1:22" ht="15" x14ac:dyDescent="0.25">
      <c r="A540" s="1">
        <v>27</v>
      </c>
      <c r="B540" t="str">
        <f t="shared" si="40"/>
        <v>Phil Gangloff</v>
      </c>
      <c r="C540">
        <f t="shared" si="41"/>
        <v>4</v>
      </c>
      <c r="D540" s="17">
        <v>11</v>
      </c>
      <c r="E540">
        <v>0</v>
      </c>
      <c r="F540">
        <v>0</v>
      </c>
      <c r="G540">
        <v>0</v>
      </c>
      <c r="H540">
        <v>0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0</v>
      </c>
      <c r="S540" s="32">
        <f t="shared" si="42"/>
        <v>0</v>
      </c>
      <c r="T540" s="32">
        <f t="shared" si="43"/>
        <v>0</v>
      </c>
      <c r="U540" s="32">
        <f t="shared" si="44"/>
        <v>0</v>
      </c>
      <c r="V540" s="33">
        <f>VLOOKUP(C540,Schedule!$B$3:$T$11,INPUT!D540+1,FALSE)</f>
        <v>0</v>
      </c>
    </row>
    <row r="541" spans="1:22" ht="15" x14ac:dyDescent="0.25">
      <c r="A541" s="1">
        <v>28</v>
      </c>
      <c r="B541" t="str">
        <f t="shared" si="40"/>
        <v>Mike Angelica</v>
      </c>
      <c r="C541">
        <f t="shared" si="41"/>
        <v>4</v>
      </c>
      <c r="D541" s="17">
        <v>11</v>
      </c>
      <c r="E541">
        <v>0</v>
      </c>
      <c r="F541">
        <v>0</v>
      </c>
      <c r="G541">
        <v>0</v>
      </c>
      <c r="H541">
        <v>0</v>
      </c>
      <c r="I541">
        <v>0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  <c r="P541">
        <v>0</v>
      </c>
      <c r="Q541">
        <v>0</v>
      </c>
      <c r="R541">
        <v>0</v>
      </c>
      <c r="S541" s="32">
        <f t="shared" si="42"/>
        <v>0</v>
      </c>
      <c r="T541" s="32">
        <f t="shared" si="43"/>
        <v>0</v>
      </c>
      <c r="U541" s="32">
        <f t="shared" si="44"/>
        <v>0</v>
      </c>
      <c r="V541" s="33">
        <f>VLOOKUP(C541,Schedule!$B$3:$T$11,INPUT!D541+1,FALSE)</f>
        <v>0</v>
      </c>
    </row>
    <row r="542" spans="1:22" ht="15" x14ac:dyDescent="0.25">
      <c r="A542" s="1">
        <v>29</v>
      </c>
      <c r="B542" t="str">
        <f t="shared" si="40"/>
        <v>Mike Weber</v>
      </c>
      <c r="C542">
        <f t="shared" si="41"/>
        <v>4</v>
      </c>
      <c r="D542" s="17">
        <v>11</v>
      </c>
      <c r="E542">
        <v>0</v>
      </c>
      <c r="F542">
        <v>0</v>
      </c>
      <c r="G542">
        <v>0</v>
      </c>
      <c r="H542">
        <v>0</v>
      </c>
      <c r="I542">
        <v>0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  <c r="P542">
        <v>0</v>
      </c>
      <c r="Q542">
        <v>0</v>
      </c>
      <c r="R542">
        <v>0</v>
      </c>
      <c r="S542" s="32">
        <f t="shared" si="42"/>
        <v>0</v>
      </c>
      <c r="T542" s="32">
        <f t="shared" si="43"/>
        <v>0</v>
      </c>
      <c r="U542" s="32">
        <f t="shared" si="44"/>
        <v>0</v>
      </c>
      <c r="V542" s="33">
        <f>VLOOKUP(C542,Schedule!$B$3:$T$11,INPUT!D542+1,FALSE)</f>
        <v>0</v>
      </c>
    </row>
    <row r="543" spans="1:22" ht="15" x14ac:dyDescent="0.25">
      <c r="A543" s="1">
        <v>30</v>
      </c>
      <c r="B543" t="str">
        <f t="shared" si="40"/>
        <v>Jack Fleming</v>
      </c>
      <c r="C543">
        <f t="shared" si="41"/>
        <v>5</v>
      </c>
      <c r="D543" s="17">
        <v>11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0</v>
      </c>
      <c r="M543">
        <v>0</v>
      </c>
      <c r="N543">
        <v>0</v>
      </c>
      <c r="O543">
        <v>0</v>
      </c>
      <c r="P543">
        <v>0</v>
      </c>
      <c r="Q543">
        <v>0</v>
      </c>
      <c r="R543">
        <v>0</v>
      </c>
      <c r="S543" s="32">
        <f t="shared" si="42"/>
        <v>0</v>
      </c>
      <c r="T543" s="32">
        <f t="shared" si="43"/>
        <v>0</v>
      </c>
      <c r="U543" s="32">
        <f t="shared" si="44"/>
        <v>0</v>
      </c>
      <c r="V543" s="33">
        <f>VLOOKUP(C543,Schedule!$B$3:$T$11,INPUT!D543+1,FALSE)</f>
        <v>6</v>
      </c>
    </row>
    <row r="544" spans="1:22" ht="15" x14ac:dyDescent="0.25">
      <c r="A544" s="1">
        <v>31</v>
      </c>
      <c r="B544" t="str">
        <f t="shared" si="40"/>
        <v>Tom McMahon</v>
      </c>
      <c r="C544">
        <f t="shared" si="41"/>
        <v>5</v>
      </c>
      <c r="D544" s="17">
        <v>11</v>
      </c>
      <c r="E544">
        <v>6</v>
      </c>
      <c r="F544">
        <v>6</v>
      </c>
      <c r="G544">
        <v>2</v>
      </c>
      <c r="H544">
        <v>0</v>
      </c>
      <c r="I544">
        <v>0</v>
      </c>
      <c r="J544">
        <v>0</v>
      </c>
      <c r="K544">
        <v>2</v>
      </c>
      <c r="L544">
        <v>0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0</v>
      </c>
      <c r="S544" s="32">
        <f t="shared" si="42"/>
        <v>0</v>
      </c>
      <c r="T544" s="32">
        <f t="shared" si="43"/>
        <v>0</v>
      </c>
      <c r="U544" s="32">
        <f t="shared" si="44"/>
        <v>0</v>
      </c>
      <c r="V544" s="33">
        <f>VLOOKUP(C544,Schedule!$B$3:$T$11,INPUT!D544+1,FALSE)</f>
        <v>6</v>
      </c>
    </row>
    <row r="545" spans="1:22" ht="15" x14ac:dyDescent="0.25">
      <c r="A545" s="1">
        <v>32</v>
      </c>
      <c r="B545" t="str">
        <f t="shared" si="40"/>
        <v>Elliot Fish</v>
      </c>
      <c r="C545">
        <f t="shared" si="41"/>
        <v>5</v>
      </c>
      <c r="D545" s="17">
        <v>11</v>
      </c>
      <c r="E545">
        <v>7</v>
      </c>
      <c r="F545">
        <v>7</v>
      </c>
      <c r="G545">
        <v>3</v>
      </c>
      <c r="H545">
        <v>3</v>
      </c>
      <c r="I545">
        <v>0</v>
      </c>
      <c r="J545">
        <v>0</v>
      </c>
      <c r="K545">
        <v>1</v>
      </c>
      <c r="L545">
        <v>1</v>
      </c>
      <c r="M545">
        <v>0</v>
      </c>
      <c r="N545">
        <v>1</v>
      </c>
      <c r="O545">
        <v>1</v>
      </c>
      <c r="P545">
        <v>0</v>
      </c>
      <c r="Q545">
        <v>0</v>
      </c>
      <c r="R545">
        <v>0</v>
      </c>
      <c r="S545" s="32">
        <f t="shared" si="42"/>
        <v>0</v>
      </c>
      <c r="T545" s="32">
        <f t="shared" si="43"/>
        <v>0</v>
      </c>
      <c r="U545" s="32">
        <f t="shared" si="44"/>
        <v>0</v>
      </c>
      <c r="V545" s="33">
        <f>VLOOKUP(C545,Schedule!$B$3:$T$11,INPUT!D545+1,FALSE)</f>
        <v>6</v>
      </c>
    </row>
    <row r="546" spans="1:22" ht="15" x14ac:dyDescent="0.25">
      <c r="A546" s="1">
        <v>33</v>
      </c>
      <c r="B546" t="str">
        <f t="shared" si="40"/>
        <v>Gus Giegling</v>
      </c>
      <c r="C546">
        <f t="shared" si="41"/>
        <v>5</v>
      </c>
      <c r="D546" s="17">
        <v>11</v>
      </c>
      <c r="E546">
        <v>0</v>
      </c>
      <c r="F546">
        <v>0</v>
      </c>
      <c r="G546">
        <v>0</v>
      </c>
      <c r="H546">
        <v>0</v>
      </c>
      <c r="I546">
        <v>0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  <c r="P546">
        <v>0</v>
      </c>
      <c r="Q546">
        <v>0</v>
      </c>
      <c r="R546">
        <v>0</v>
      </c>
      <c r="S546" s="32">
        <f t="shared" si="42"/>
        <v>0</v>
      </c>
      <c r="T546" s="32">
        <f t="shared" si="43"/>
        <v>0</v>
      </c>
      <c r="U546" s="32">
        <f t="shared" si="44"/>
        <v>0</v>
      </c>
      <c r="V546" s="33">
        <f>VLOOKUP(C546,Schedule!$B$3:$T$11,INPUT!D546+1,FALSE)</f>
        <v>6</v>
      </c>
    </row>
    <row r="547" spans="1:22" ht="15" x14ac:dyDescent="0.25">
      <c r="A547" s="1">
        <v>34</v>
      </c>
      <c r="B547" t="str">
        <f t="shared" si="40"/>
        <v>Tommy Faulstich</v>
      </c>
      <c r="C547">
        <f t="shared" si="41"/>
        <v>5</v>
      </c>
      <c r="D547" s="17">
        <v>11</v>
      </c>
      <c r="E547">
        <v>7</v>
      </c>
      <c r="F547">
        <v>6</v>
      </c>
      <c r="G547">
        <v>1</v>
      </c>
      <c r="H547">
        <v>0</v>
      </c>
      <c r="I547">
        <v>0</v>
      </c>
      <c r="J547">
        <v>1</v>
      </c>
      <c r="K547">
        <v>1</v>
      </c>
      <c r="L547">
        <v>0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0</v>
      </c>
      <c r="S547" s="32">
        <f t="shared" si="42"/>
        <v>0</v>
      </c>
      <c r="T547" s="32">
        <f t="shared" si="43"/>
        <v>0</v>
      </c>
      <c r="U547" s="32">
        <f t="shared" si="44"/>
        <v>0</v>
      </c>
      <c r="V547" s="33">
        <f>VLOOKUP(C547,Schedule!$B$3:$T$11,INPUT!D547+1,FALSE)</f>
        <v>6</v>
      </c>
    </row>
    <row r="548" spans="1:22" ht="15" x14ac:dyDescent="0.25">
      <c r="A548" s="1">
        <v>35</v>
      </c>
      <c r="B548" t="str">
        <f t="shared" si="40"/>
        <v>Andrew Evola</v>
      </c>
      <c r="C548">
        <f t="shared" si="41"/>
        <v>5</v>
      </c>
      <c r="D548" s="17">
        <v>11</v>
      </c>
      <c r="E548">
        <v>6</v>
      </c>
      <c r="F548">
        <v>5</v>
      </c>
      <c r="G548">
        <v>3</v>
      </c>
      <c r="H548">
        <v>0</v>
      </c>
      <c r="I548">
        <v>1</v>
      </c>
      <c r="J548">
        <v>0</v>
      </c>
      <c r="K548">
        <v>2</v>
      </c>
      <c r="L548">
        <v>1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0</v>
      </c>
      <c r="S548" s="32">
        <f t="shared" si="42"/>
        <v>0</v>
      </c>
      <c r="T548" s="32">
        <f t="shared" si="43"/>
        <v>0</v>
      </c>
      <c r="U548" s="32">
        <f t="shared" si="44"/>
        <v>0</v>
      </c>
      <c r="V548" s="33">
        <f>VLOOKUP(C548,Schedule!$B$3:$T$11,INPUT!D548+1,FALSE)</f>
        <v>6</v>
      </c>
    </row>
    <row r="549" spans="1:22" ht="15" x14ac:dyDescent="0.25">
      <c r="A549" s="1">
        <v>36</v>
      </c>
      <c r="B549" t="str">
        <f t="shared" si="40"/>
        <v>Mark Connoley</v>
      </c>
      <c r="C549">
        <f t="shared" si="41"/>
        <v>5</v>
      </c>
      <c r="D549" s="17">
        <v>11</v>
      </c>
      <c r="E549">
        <v>6</v>
      </c>
      <c r="F549">
        <v>6</v>
      </c>
      <c r="G549">
        <v>3</v>
      </c>
      <c r="H549">
        <v>0</v>
      </c>
      <c r="I549">
        <v>0</v>
      </c>
      <c r="J549">
        <v>0</v>
      </c>
      <c r="K549">
        <v>3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 s="32">
        <f t="shared" si="42"/>
        <v>0</v>
      </c>
      <c r="T549" s="32">
        <f t="shared" si="43"/>
        <v>0</v>
      </c>
      <c r="U549" s="32">
        <f t="shared" si="44"/>
        <v>0</v>
      </c>
      <c r="V549" s="33">
        <f>VLOOKUP(C549,Schedule!$B$3:$T$11,INPUT!D549+1,FALSE)</f>
        <v>6</v>
      </c>
    </row>
    <row r="550" spans="1:22" ht="15" x14ac:dyDescent="0.25">
      <c r="A550" s="1">
        <v>37</v>
      </c>
      <c r="B550" t="str">
        <f t="shared" si="40"/>
        <v>Tom Ciolek</v>
      </c>
      <c r="C550">
        <f t="shared" si="41"/>
        <v>6</v>
      </c>
      <c r="D550" s="17">
        <v>11</v>
      </c>
      <c r="E550">
        <v>5</v>
      </c>
      <c r="F550">
        <v>5</v>
      </c>
      <c r="G550">
        <v>2</v>
      </c>
      <c r="H550">
        <v>0</v>
      </c>
      <c r="I550">
        <v>0</v>
      </c>
      <c r="J550">
        <v>0</v>
      </c>
      <c r="K550">
        <v>2</v>
      </c>
      <c r="L550">
        <v>0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  <c r="S550" s="32">
        <f t="shared" si="42"/>
        <v>0</v>
      </c>
      <c r="T550" s="32">
        <f t="shared" si="43"/>
        <v>0</v>
      </c>
      <c r="U550" s="32">
        <f t="shared" si="44"/>
        <v>0</v>
      </c>
      <c r="V550" s="33">
        <f>VLOOKUP(C550,Schedule!$B$3:$T$11,INPUT!D550+1,FALSE)</f>
        <v>5</v>
      </c>
    </row>
    <row r="551" spans="1:22" ht="15" x14ac:dyDescent="0.25">
      <c r="A551" s="1">
        <v>38</v>
      </c>
      <c r="B551" t="str">
        <f t="shared" si="40"/>
        <v>Joe Mathes</v>
      </c>
      <c r="C551">
        <f t="shared" si="41"/>
        <v>6</v>
      </c>
      <c r="D551" s="17">
        <v>11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0</v>
      </c>
      <c r="S551" s="32">
        <f t="shared" si="42"/>
        <v>0</v>
      </c>
      <c r="T551" s="32">
        <f t="shared" si="43"/>
        <v>0</v>
      </c>
      <c r="U551" s="32">
        <f t="shared" si="44"/>
        <v>0</v>
      </c>
      <c r="V551" s="33">
        <f>VLOOKUP(C551,Schedule!$B$3:$T$11,INPUT!D551+1,FALSE)</f>
        <v>5</v>
      </c>
    </row>
    <row r="552" spans="1:22" ht="15" x14ac:dyDescent="0.25">
      <c r="A552" s="1">
        <v>39</v>
      </c>
      <c r="B552" t="str">
        <f t="shared" si="40"/>
        <v>Dan Suchman</v>
      </c>
      <c r="C552">
        <f t="shared" si="41"/>
        <v>6</v>
      </c>
      <c r="D552" s="17">
        <v>11</v>
      </c>
      <c r="E552">
        <v>5</v>
      </c>
      <c r="F552">
        <v>5</v>
      </c>
      <c r="G552">
        <v>1</v>
      </c>
      <c r="H552">
        <v>0</v>
      </c>
      <c r="I552">
        <v>0</v>
      </c>
      <c r="J552">
        <v>0</v>
      </c>
      <c r="K552">
        <v>1</v>
      </c>
      <c r="L552">
        <v>0</v>
      </c>
      <c r="M552">
        <v>0</v>
      </c>
      <c r="N552">
        <v>0</v>
      </c>
      <c r="O552">
        <v>0</v>
      </c>
      <c r="P552">
        <v>1</v>
      </c>
      <c r="Q552">
        <v>0</v>
      </c>
      <c r="R552">
        <v>0</v>
      </c>
      <c r="S552" s="32">
        <f t="shared" si="42"/>
        <v>0</v>
      </c>
      <c r="T552" s="32">
        <f t="shared" si="43"/>
        <v>0</v>
      </c>
      <c r="U552" s="32">
        <f t="shared" si="44"/>
        <v>0</v>
      </c>
      <c r="V552" s="33">
        <f>VLOOKUP(C552,Schedule!$B$3:$T$11,INPUT!D552+1,FALSE)</f>
        <v>5</v>
      </c>
    </row>
    <row r="553" spans="1:22" ht="15" x14ac:dyDescent="0.25">
      <c r="A553" s="1">
        <v>40</v>
      </c>
      <c r="B553" t="str">
        <f t="shared" si="40"/>
        <v>Tom Meadows</v>
      </c>
      <c r="C553">
        <f t="shared" si="41"/>
        <v>6</v>
      </c>
      <c r="D553" s="17">
        <v>11</v>
      </c>
      <c r="E553">
        <v>5</v>
      </c>
      <c r="F553">
        <v>5</v>
      </c>
      <c r="G553">
        <v>1</v>
      </c>
      <c r="H553">
        <v>0</v>
      </c>
      <c r="I553">
        <v>0</v>
      </c>
      <c r="J553">
        <v>0</v>
      </c>
      <c r="K553">
        <v>1</v>
      </c>
      <c r="L553">
        <v>0</v>
      </c>
      <c r="M553">
        <v>0</v>
      </c>
      <c r="N553">
        <v>0</v>
      </c>
      <c r="O553">
        <v>0</v>
      </c>
      <c r="P553">
        <v>0</v>
      </c>
      <c r="Q553">
        <v>0</v>
      </c>
      <c r="R553">
        <v>0</v>
      </c>
      <c r="S553" s="32">
        <f t="shared" si="42"/>
        <v>0</v>
      </c>
      <c r="T553" s="32">
        <f t="shared" si="43"/>
        <v>0</v>
      </c>
      <c r="U553" s="32">
        <f t="shared" si="44"/>
        <v>0</v>
      </c>
      <c r="V553" s="33">
        <f>VLOOKUP(C553,Schedule!$B$3:$T$11,INPUT!D553+1,FALSE)</f>
        <v>5</v>
      </c>
    </row>
    <row r="554" spans="1:22" ht="15" x14ac:dyDescent="0.25">
      <c r="A554" s="1">
        <v>41</v>
      </c>
      <c r="B554" t="str">
        <f t="shared" si="40"/>
        <v>Todd Pierson</v>
      </c>
      <c r="C554">
        <f t="shared" si="41"/>
        <v>6</v>
      </c>
      <c r="D554" s="17">
        <v>11</v>
      </c>
      <c r="E554">
        <v>5</v>
      </c>
      <c r="F554">
        <v>5</v>
      </c>
      <c r="G554">
        <v>1</v>
      </c>
      <c r="H554">
        <v>0</v>
      </c>
      <c r="I554">
        <v>0</v>
      </c>
      <c r="J554">
        <v>0</v>
      </c>
      <c r="K554">
        <v>1</v>
      </c>
      <c r="L554">
        <v>0</v>
      </c>
      <c r="M554">
        <v>0</v>
      </c>
      <c r="N554">
        <v>0</v>
      </c>
      <c r="O554">
        <v>0</v>
      </c>
      <c r="P554">
        <v>0</v>
      </c>
      <c r="Q554">
        <v>0</v>
      </c>
      <c r="R554">
        <v>0</v>
      </c>
      <c r="S554" s="32">
        <f t="shared" si="42"/>
        <v>0</v>
      </c>
      <c r="T554" s="32">
        <f t="shared" si="43"/>
        <v>0</v>
      </c>
      <c r="U554" s="32">
        <f t="shared" si="44"/>
        <v>0</v>
      </c>
      <c r="V554" s="33">
        <f>VLOOKUP(C554,Schedule!$B$3:$T$11,INPUT!D554+1,FALSE)</f>
        <v>5</v>
      </c>
    </row>
    <row r="555" spans="1:22" ht="15" x14ac:dyDescent="0.25">
      <c r="A555" s="1">
        <v>42</v>
      </c>
      <c r="B555" t="str">
        <f t="shared" si="40"/>
        <v>Tim O'Connell</v>
      </c>
      <c r="C555">
        <f t="shared" si="41"/>
        <v>6</v>
      </c>
      <c r="D555" s="17">
        <v>11</v>
      </c>
      <c r="E555">
        <v>5</v>
      </c>
      <c r="F555">
        <v>5</v>
      </c>
      <c r="G555">
        <v>3</v>
      </c>
      <c r="H555">
        <v>0</v>
      </c>
      <c r="I555">
        <v>0</v>
      </c>
      <c r="J555">
        <v>0</v>
      </c>
      <c r="K555">
        <v>3</v>
      </c>
      <c r="L555">
        <v>0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0</v>
      </c>
      <c r="S555" s="32">
        <f t="shared" si="42"/>
        <v>0</v>
      </c>
      <c r="T555" s="32">
        <f t="shared" si="43"/>
        <v>0</v>
      </c>
      <c r="U555" s="32">
        <f t="shared" si="44"/>
        <v>0</v>
      </c>
      <c r="V555" s="33">
        <f>VLOOKUP(C555,Schedule!$B$3:$T$11,INPUT!D555+1,FALSE)</f>
        <v>5</v>
      </c>
    </row>
    <row r="556" spans="1:22" ht="15" x14ac:dyDescent="0.25">
      <c r="A556" s="1">
        <v>43</v>
      </c>
      <c r="B556" t="str">
        <f t="shared" si="40"/>
        <v>Pepe Greco</v>
      </c>
      <c r="C556">
        <f t="shared" si="41"/>
        <v>6</v>
      </c>
      <c r="D556" s="17">
        <v>11</v>
      </c>
      <c r="E556">
        <v>5</v>
      </c>
      <c r="F556">
        <v>5</v>
      </c>
      <c r="G556">
        <v>1</v>
      </c>
      <c r="H556">
        <v>1</v>
      </c>
      <c r="I556">
        <v>0</v>
      </c>
      <c r="J556">
        <v>0</v>
      </c>
      <c r="K556">
        <v>1</v>
      </c>
      <c r="L556">
        <v>0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0</v>
      </c>
      <c r="S556" s="32">
        <f t="shared" si="42"/>
        <v>0</v>
      </c>
      <c r="T556" s="32">
        <f t="shared" si="43"/>
        <v>0</v>
      </c>
      <c r="U556" s="32">
        <f t="shared" si="44"/>
        <v>0</v>
      </c>
      <c r="V556" s="33">
        <f>VLOOKUP(C556,Schedule!$B$3:$T$11,INPUT!D556+1,FALSE)</f>
        <v>5</v>
      </c>
    </row>
    <row r="557" spans="1:22" ht="15" x14ac:dyDescent="0.25">
      <c r="A557" s="1">
        <v>44</v>
      </c>
      <c r="B557" t="str">
        <f t="shared" si="40"/>
        <v>Tony Mazzuca</v>
      </c>
      <c r="C557">
        <f t="shared" si="41"/>
        <v>7</v>
      </c>
      <c r="D557" s="17">
        <v>11</v>
      </c>
      <c r="E557">
        <v>6</v>
      </c>
      <c r="F557">
        <v>3</v>
      </c>
      <c r="G557">
        <v>1</v>
      </c>
      <c r="H557">
        <v>1</v>
      </c>
      <c r="I557">
        <v>3</v>
      </c>
      <c r="J557">
        <v>0</v>
      </c>
      <c r="K557">
        <v>1</v>
      </c>
      <c r="L557">
        <v>0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0</v>
      </c>
      <c r="S557" s="32">
        <f t="shared" si="42"/>
        <v>0</v>
      </c>
      <c r="T557" s="32">
        <f t="shared" si="43"/>
        <v>0</v>
      </c>
      <c r="U557" s="32">
        <f t="shared" si="44"/>
        <v>0</v>
      </c>
      <c r="V557" s="33">
        <f>VLOOKUP(C557,Schedule!$B$3:$T$11,INPUT!D557+1,FALSE)</f>
        <v>2</v>
      </c>
    </row>
    <row r="558" spans="1:22" ht="15" x14ac:dyDescent="0.25">
      <c r="A558" s="1">
        <v>45</v>
      </c>
      <c r="B558" t="str">
        <f t="shared" si="40"/>
        <v>Sean Shoults</v>
      </c>
      <c r="C558">
        <f t="shared" si="41"/>
        <v>7</v>
      </c>
      <c r="D558" s="17">
        <v>11</v>
      </c>
      <c r="E558">
        <v>5</v>
      </c>
      <c r="F558">
        <v>4</v>
      </c>
      <c r="G558">
        <v>0</v>
      </c>
      <c r="H558">
        <v>0</v>
      </c>
      <c r="I558">
        <v>1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  <c r="P558">
        <v>0</v>
      </c>
      <c r="Q558">
        <v>0</v>
      </c>
      <c r="R558">
        <v>0</v>
      </c>
      <c r="S558" s="32">
        <f t="shared" si="42"/>
        <v>0</v>
      </c>
      <c r="T558" s="32">
        <f t="shared" si="43"/>
        <v>0</v>
      </c>
      <c r="U558" s="32">
        <f t="shared" si="44"/>
        <v>0</v>
      </c>
      <c r="V558" s="33">
        <f>VLOOKUP(C558,Schedule!$B$3:$T$11,INPUT!D558+1,FALSE)</f>
        <v>2</v>
      </c>
    </row>
    <row r="559" spans="1:22" ht="15" x14ac:dyDescent="0.25">
      <c r="A559" s="1">
        <v>46</v>
      </c>
      <c r="B559" t="str">
        <f t="shared" si="40"/>
        <v>Brian Cox</v>
      </c>
      <c r="C559">
        <f t="shared" si="41"/>
        <v>7</v>
      </c>
      <c r="D559" s="17">
        <v>11</v>
      </c>
      <c r="E559">
        <v>6</v>
      </c>
      <c r="F559">
        <v>4</v>
      </c>
      <c r="G559">
        <v>2</v>
      </c>
      <c r="H559">
        <v>3</v>
      </c>
      <c r="I559">
        <v>1</v>
      </c>
      <c r="J559">
        <v>1</v>
      </c>
      <c r="K559">
        <v>1</v>
      </c>
      <c r="L559">
        <v>0</v>
      </c>
      <c r="M559">
        <v>1</v>
      </c>
      <c r="N559">
        <v>0</v>
      </c>
      <c r="O559">
        <v>1</v>
      </c>
      <c r="P559">
        <v>0</v>
      </c>
      <c r="Q559">
        <v>0</v>
      </c>
      <c r="R559">
        <v>0</v>
      </c>
      <c r="S559" s="32">
        <f t="shared" si="42"/>
        <v>0</v>
      </c>
      <c r="T559" s="32">
        <f t="shared" si="43"/>
        <v>0</v>
      </c>
      <c r="U559" s="32">
        <f t="shared" si="44"/>
        <v>0</v>
      </c>
      <c r="V559" s="33">
        <f>VLOOKUP(C559,Schedule!$B$3:$T$11,INPUT!D559+1,FALSE)</f>
        <v>2</v>
      </c>
    </row>
    <row r="560" spans="1:22" ht="15" x14ac:dyDescent="0.25">
      <c r="A560" s="1">
        <v>47</v>
      </c>
      <c r="B560" t="str">
        <f t="shared" si="40"/>
        <v>Lou Cole</v>
      </c>
      <c r="C560">
        <f t="shared" si="41"/>
        <v>7</v>
      </c>
      <c r="D560" s="17">
        <v>11</v>
      </c>
      <c r="E560">
        <v>6</v>
      </c>
      <c r="F560">
        <v>4</v>
      </c>
      <c r="G560">
        <v>1</v>
      </c>
      <c r="H560">
        <v>0</v>
      </c>
      <c r="I560">
        <v>2</v>
      </c>
      <c r="J560">
        <v>0</v>
      </c>
      <c r="K560">
        <v>0</v>
      </c>
      <c r="L560">
        <v>1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 s="32">
        <f t="shared" si="42"/>
        <v>0</v>
      </c>
      <c r="T560" s="32">
        <f t="shared" si="43"/>
        <v>0</v>
      </c>
      <c r="U560" s="32">
        <f t="shared" si="44"/>
        <v>0</v>
      </c>
      <c r="V560" s="33">
        <f>VLOOKUP(C560,Schedule!$B$3:$T$11,INPUT!D560+1,FALSE)</f>
        <v>2</v>
      </c>
    </row>
    <row r="561" spans="1:22" ht="15" x14ac:dyDescent="0.25">
      <c r="A561" s="1">
        <v>48</v>
      </c>
      <c r="B561" t="str">
        <f t="shared" si="40"/>
        <v>Mike Haukap</v>
      </c>
      <c r="C561">
        <f t="shared" si="41"/>
        <v>7</v>
      </c>
      <c r="D561" s="17">
        <v>11</v>
      </c>
      <c r="E561">
        <v>6</v>
      </c>
      <c r="F561">
        <v>5</v>
      </c>
      <c r="G561">
        <v>2</v>
      </c>
      <c r="H561">
        <v>1</v>
      </c>
      <c r="I561">
        <v>1</v>
      </c>
      <c r="J561">
        <v>0</v>
      </c>
      <c r="K561">
        <v>1</v>
      </c>
      <c r="L561">
        <v>1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 s="32">
        <f t="shared" si="42"/>
        <v>0</v>
      </c>
      <c r="T561" s="32">
        <f t="shared" si="43"/>
        <v>0</v>
      </c>
      <c r="U561" s="32">
        <f t="shared" si="44"/>
        <v>0</v>
      </c>
      <c r="V561" s="33">
        <f>VLOOKUP(C561,Schedule!$B$3:$T$11,INPUT!D561+1,FALSE)</f>
        <v>2</v>
      </c>
    </row>
    <row r="562" spans="1:22" ht="15" x14ac:dyDescent="0.25">
      <c r="A562" s="1">
        <v>49</v>
      </c>
      <c r="B562" t="str">
        <f t="shared" si="40"/>
        <v>Adam Wiesehan</v>
      </c>
      <c r="C562">
        <f t="shared" si="41"/>
        <v>7</v>
      </c>
      <c r="D562" s="17">
        <v>11</v>
      </c>
      <c r="E562">
        <v>6</v>
      </c>
      <c r="F562">
        <v>3</v>
      </c>
      <c r="G562">
        <v>0</v>
      </c>
      <c r="H562">
        <v>0</v>
      </c>
      <c r="I562">
        <v>2</v>
      </c>
      <c r="J562">
        <v>1</v>
      </c>
      <c r="K562">
        <v>0</v>
      </c>
      <c r="L562">
        <v>0</v>
      </c>
      <c r="M562">
        <v>0</v>
      </c>
      <c r="N562">
        <v>0</v>
      </c>
      <c r="O562">
        <v>0</v>
      </c>
      <c r="P562">
        <v>0</v>
      </c>
      <c r="Q562">
        <v>0</v>
      </c>
      <c r="R562">
        <v>0</v>
      </c>
      <c r="S562" s="32">
        <f t="shared" si="42"/>
        <v>0</v>
      </c>
      <c r="T562" s="32">
        <f t="shared" si="43"/>
        <v>0</v>
      </c>
      <c r="U562" s="32">
        <f t="shared" si="44"/>
        <v>0</v>
      </c>
      <c r="V562" s="33">
        <f>VLOOKUP(C562,Schedule!$B$3:$T$11,INPUT!D562+1,FALSE)</f>
        <v>2</v>
      </c>
    </row>
    <row r="563" spans="1:22" ht="15" x14ac:dyDescent="0.25">
      <c r="A563" s="1">
        <v>50</v>
      </c>
      <c r="B563" t="str">
        <f t="shared" si="40"/>
        <v>Jerrod Scowden</v>
      </c>
      <c r="C563">
        <f t="shared" si="41"/>
        <v>7</v>
      </c>
      <c r="D563" s="17">
        <v>11</v>
      </c>
      <c r="E563">
        <v>5</v>
      </c>
      <c r="F563">
        <v>4</v>
      </c>
      <c r="G563">
        <v>0</v>
      </c>
      <c r="H563">
        <v>0</v>
      </c>
      <c r="I563">
        <v>1</v>
      </c>
      <c r="J563">
        <v>0</v>
      </c>
      <c r="K563">
        <v>0</v>
      </c>
      <c r="L563">
        <v>0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 s="32">
        <f t="shared" si="42"/>
        <v>0</v>
      </c>
      <c r="T563" s="32">
        <f t="shared" si="43"/>
        <v>0</v>
      </c>
      <c r="U563" s="32">
        <f t="shared" si="44"/>
        <v>0</v>
      </c>
      <c r="V563" s="33">
        <f>VLOOKUP(C563,Schedule!$B$3:$T$11,INPUT!D563+1,FALSE)</f>
        <v>2</v>
      </c>
    </row>
    <row r="564" spans="1:22" ht="15" x14ac:dyDescent="0.25">
      <c r="A564" s="1">
        <v>51</v>
      </c>
      <c r="B564" t="str">
        <f t="shared" si="40"/>
        <v>Brian Timmons</v>
      </c>
      <c r="C564">
        <f t="shared" si="41"/>
        <v>8</v>
      </c>
      <c r="D564" s="17">
        <v>11</v>
      </c>
      <c r="E564">
        <v>9</v>
      </c>
      <c r="F564">
        <v>9</v>
      </c>
      <c r="G564">
        <v>3</v>
      </c>
      <c r="H564">
        <v>0</v>
      </c>
      <c r="I564">
        <v>0</v>
      </c>
      <c r="J564">
        <v>0</v>
      </c>
      <c r="K564">
        <v>2</v>
      </c>
      <c r="L564">
        <v>1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 s="32">
        <f t="shared" si="42"/>
        <v>0</v>
      </c>
      <c r="T564" s="32">
        <f t="shared" si="43"/>
        <v>0</v>
      </c>
      <c r="U564" s="32">
        <f t="shared" si="44"/>
        <v>0</v>
      </c>
      <c r="V564" s="33">
        <f>VLOOKUP(C564,Schedule!$B$3:$T$11,INPUT!D564+1,FALSE)</f>
        <v>1</v>
      </c>
    </row>
    <row r="565" spans="1:22" ht="15" x14ac:dyDescent="0.25">
      <c r="A565" s="1">
        <v>52</v>
      </c>
      <c r="B565" t="str">
        <f t="shared" si="40"/>
        <v>Jason Perniciaro</v>
      </c>
      <c r="C565">
        <f t="shared" si="41"/>
        <v>8</v>
      </c>
      <c r="D565" s="17">
        <v>11</v>
      </c>
      <c r="E565">
        <v>0</v>
      </c>
      <c r="F565">
        <v>0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  <c r="P565">
        <v>0</v>
      </c>
      <c r="Q565">
        <v>0</v>
      </c>
      <c r="R565">
        <v>0</v>
      </c>
      <c r="S565" s="32">
        <f t="shared" si="42"/>
        <v>0</v>
      </c>
      <c r="T565" s="32">
        <f t="shared" si="43"/>
        <v>0</v>
      </c>
      <c r="U565" s="32">
        <f t="shared" si="44"/>
        <v>0</v>
      </c>
      <c r="V565" s="33">
        <f>VLOOKUP(C565,Schedule!$B$3:$T$11,INPUT!D565+1,FALSE)</f>
        <v>1</v>
      </c>
    </row>
    <row r="566" spans="1:22" ht="15" x14ac:dyDescent="0.25">
      <c r="A566" s="1">
        <v>53</v>
      </c>
      <c r="B566" t="str">
        <f t="shared" si="40"/>
        <v>Jeff Fuller</v>
      </c>
      <c r="C566">
        <f t="shared" si="41"/>
        <v>8</v>
      </c>
      <c r="D566" s="17">
        <v>11</v>
      </c>
      <c r="E566">
        <v>0</v>
      </c>
      <c r="F566">
        <v>0</v>
      </c>
      <c r="G566">
        <v>0</v>
      </c>
      <c r="H566">
        <v>0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  <c r="P566">
        <v>0</v>
      </c>
      <c r="Q566">
        <v>0</v>
      </c>
      <c r="R566">
        <v>0</v>
      </c>
      <c r="S566" s="32">
        <f t="shared" si="42"/>
        <v>0</v>
      </c>
      <c r="T566" s="32">
        <f t="shared" si="43"/>
        <v>0</v>
      </c>
      <c r="U566" s="32">
        <f t="shared" si="44"/>
        <v>0</v>
      </c>
      <c r="V566" s="33">
        <f>VLOOKUP(C566,Schedule!$B$3:$T$11,INPUT!D566+1,FALSE)</f>
        <v>1</v>
      </c>
    </row>
    <row r="567" spans="1:22" ht="15" x14ac:dyDescent="0.25">
      <c r="A567" s="1">
        <v>54</v>
      </c>
      <c r="B567" t="str">
        <f t="shared" si="40"/>
        <v>Marty Plassmeyer</v>
      </c>
      <c r="C567">
        <f t="shared" si="41"/>
        <v>8</v>
      </c>
      <c r="D567" s="17">
        <v>11</v>
      </c>
      <c r="E567">
        <v>9</v>
      </c>
      <c r="F567">
        <v>9</v>
      </c>
      <c r="G567">
        <v>4</v>
      </c>
      <c r="H567">
        <v>3</v>
      </c>
      <c r="I567">
        <v>0</v>
      </c>
      <c r="J567">
        <v>0</v>
      </c>
      <c r="K567">
        <v>3</v>
      </c>
      <c r="L567">
        <v>0</v>
      </c>
      <c r="M567">
        <v>1</v>
      </c>
      <c r="N567">
        <v>0</v>
      </c>
      <c r="O567">
        <v>0</v>
      </c>
      <c r="P567">
        <v>1</v>
      </c>
      <c r="Q567">
        <v>0</v>
      </c>
      <c r="R567">
        <v>0</v>
      </c>
      <c r="S567" s="32">
        <f t="shared" si="42"/>
        <v>0</v>
      </c>
      <c r="T567" s="32">
        <f t="shared" si="43"/>
        <v>0</v>
      </c>
      <c r="U567" s="32">
        <f t="shared" si="44"/>
        <v>0</v>
      </c>
      <c r="V567" s="33">
        <f>VLOOKUP(C567,Schedule!$B$3:$T$11,INPUT!D567+1,FALSE)</f>
        <v>1</v>
      </c>
    </row>
    <row r="568" spans="1:22" ht="15" x14ac:dyDescent="0.25">
      <c r="A568" s="1">
        <v>55</v>
      </c>
      <c r="B568" t="str">
        <f t="shared" si="40"/>
        <v>Mike McCoy</v>
      </c>
      <c r="C568">
        <f t="shared" si="41"/>
        <v>8</v>
      </c>
      <c r="D568" s="17">
        <v>11</v>
      </c>
      <c r="E568">
        <v>8</v>
      </c>
      <c r="F568">
        <v>7</v>
      </c>
      <c r="G568">
        <v>4</v>
      </c>
      <c r="H568">
        <v>1</v>
      </c>
      <c r="I568">
        <v>1</v>
      </c>
      <c r="J568">
        <v>0</v>
      </c>
      <c r="K568">
        <v>4</v>
      </c>
      <c r="L568">
        <v>0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 s="32">
        <f t="shared" si="42"/>
        <v>0</v>
      </c>
      <c r="T568" s="32">
        <f t="shared" si="43"/>
        <v>0</v>
      </c>
      <c r="U568" s="32">
        <f t="shared" si="44"/>
        <v>0</v>
      </c>
      <c r="V568" s="33">
        <f>VLOOKUP(C568,Schedule!$B$3:$T$11,INPUT!D568+1,FALSE)</f>
        <v>1</v>
      </c>
    </row>
    <row r="569" spans="1:22" ht="15" x14ac:dyDescent="0.25">
      <c r="A569" s="1">
        <v>56</v>
      </c>
      <c r="B569" t="str">
        <f t="shared" si="40"/>
        <v>Sam Scharenberg</v>
      </c>
      <c r="C569">
        <f t="shared" si="41"/>
        <v>8</v>
      </c>
      <c r="D569" s="17">
        <v>11</v>
      </c>
      <c r="E569">
        <v>9</v>
      </c>
      <c r="F569">
        <v>9</v>
      </c>
      <c r="G569">
        <v>2</v>
      </c>
      <c r="H569">
        <v>0</v>
      </c>
      <c r="I569">
        <v>0</v>
      </c>
      <c r="J569">
        <v>0</v>
      </c>
      <c r="K569">
        <v>2</v>
      </c>
      <c r="L569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  <c r="S569" s="32">
        <f t="shared" si="42"/>
        <v>0</v>
      </c>
      <c r="T569" s="32">
        <f t="shared" si="43"/>
        <v>0</v>
      </c>
      <c r="U569" s="32">
        <f t="shared" si="44"/>
        <v>0</v>
      </c>
      <c r="V569" s="33">
        <f>VLOOKUP(C569,Schedule!$B$3:$T$11,INPUT!D569+1,FALSE)</f>
        <v>1</v>
      </c>
    </row>
    <row r="570" spans="1:22" ht="15" x14ac:dyDescent="0.25">
      <c r="A570" s="1">
        <v>57</v>
      </c>
      <c r="B570" t="str">
        <f t="shared" si="40"/>
        <v>Sean Lewis</v>
      </c>
      <c r="C570">
        <f t="shared" si="41"/>
        <v>8</v>
      </c>
      <c r="D570" s="17">
        <v>11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0</v>
      </c>
      <c r="P570">
        <v>0</v>
      </c>
      <c r="Q570">
        <v>0</v>
      </c>
      <c r="R570">
        <v>0</v>
      </c>
      <c r="S570" s="32">
        <f t="shared" si="42"/>
        <v>0</v>
      </c>
      <c r="T570" s="32">
        <f t="shared" si="43"/>
        <v>0</v>
      </c>
      <c r="U570" s="32">
        <f t="shared" si="44"/>
        <v>0</v>
      </c>
      <c r="V570" s="33">
        <f>VLOOKUP(C570,Schedule!$B$3:$T$11,INPUT!D570+1,FALSE)</f>
        <v>1</v>
      </c>
    </row>
    <row r="571" spans="1:22" ht="15" x14ac:dyDescent="0.25">
      <c r="A571" s="1">
        <v>58</v>
      </c>
      <c r="B571" t="str">
        <f t="shared" si="40"/>
        <v>Ted Wiese</v>
      </c>
      <c r="C571">
        <f t="shared" si="41"/>
        <v>9</v>
      </c>
      <c r="D571" s="17">
        <v>11</v>
      </c>
      <c r="E571">
        <v>8</v>
      </c>
      <c r="F571">
        <v>7</v>
      </c>
      <c r="G571">
        <v>2</v>
      </c>
      <c r="H571">
        <v>0</v>
      </c>
      <c r="I571">
        <v>0</v>
      </c>
      <c r="J571">
        <v>1</v>
      </c>
      <c r="K571">
        <v>2</v>
      </c>
      <c r="L571">
        <v>0</v>
      </c>
      <c r="M571">
        <v>0</v>
      </c>
      <c r="N571">
        <v>0</v>
      </c>
      <c r="O571">
        <v>0</v>
      </c>
      <c r="P571">
        <v>0</v>
      </c>
      <c r="Q571">
        <v>0</v>
      </c>
      <c r="R571">
        <v>0</v>
      </c>
      <c r="S571" s="32">
        <f t="shared" si="42"/>
        <v>0</v>
      </c>
      <c r="T571" s="32">
        <f t="shared" si="43"/>
        <v>0</v>
      </c>
      <c r="U571" s="32">
        <f t="shared" si="44"/>
        <v>0</v>
      </c>
      <c r="V571" s="33">
        <f>VLOOKUP(C571,Schedule!$B$3:$T$11,INPUT!D571+1,FALSE)</f>
        <v>3</v>
      </c>
    </row>
    <row r="572" spans="1:22" ht="15" x14ac:dyDescent="0.25">
      <c r="A572" s="1">
        <v>59</v>
      </c>
      <c r="B572" t="str">
        <f t="shared" si="40"/>
        <v>Bob Farrell</v>
      </c>
      <c r="C572">
        <f t="shared" si="41"/>
        <v>9</v>
      </c>
      <c r="D572" s="17">
        <v>11</v>
      </c>
      <c r="E572">
        <v>7</v>
      </c>
      <c r="F572">
        <v>7</v>
      </c>
      <c r="G572">
        <v>1</v>
      </c>
      <c r="H572">
        <v>0</v>
      </c>
      <c r="I572">
        <v>0</v>
      </c>
      <c r="J572">
        <v>0</v>
      </c>
      <c r="K572">
        <v>1</v>
      </c>
      <c r="L572">
        <v>0</v>
      </c>
      <c r="M572">
        <v>0</v>
      </c>
      <c r="N572">
        <v>0</v>
      </c>
      <c r="O572">
        <v>0</v>
      </c>
      <c r="P572">
        <v>1</v>
      </c>
      <c r="Q572">
        <v>0</v>
      </c>
      <c r="R572">
        <v>0</v>
      </c>
      <c r="S572" s="32">
        <f t="shared" si="42"/>
        <v>0</v>
      </c>
      <c r="T572" s="32">
        <f t="shared" si="43"/>
        <v>0</v>
      </c>
      <c r="U572" s="32">
        <f t="shared" si="44"/>
        <v>0</v>
      </c>
      <c r="V572" s="33">
        <f>VLOOKUP(C572,Schedule!$B$3:$T$11,INPUT!D572+1,FALSE)</f>
        <v>3</v>
      </c>
    </row>
    <row r="573" spans="1:22" ht="15" x14ac:dyDescent="0.25">
      <c r="A573" s="1">
        <v>60</v>
      </c>
      <c r="B573" t="str">
        <f t="shared" si="40"/>
        <v>Jimbo Smith</v>
      </c>
      <c r="C573">
        <f t="shared" si="41"/>
        <v>9</v>
      </c>
      <c r="D573" s="17">
        <v>11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0</v>
      </c>
      <c r="S573" s="32">
        <f t="shared" si="42"/>
        <v>0</v>
      </c>
      <c r="T573" s="32">
        <f t="shared" si="43"/>
        <v>0</v>
      </c>
      <c r="U573" s="32">
        <f t="shared" si="44"/>
        <v>0</v>
      </c>
      <c r="V573" s="33">
        <f>VLOOKUP(C573,Schedule!$B$3:$T$11,INPUT!D573+1,FALSE)</f>
        <v>3</v>
      </c>
    </row>
    <row r="574" spans="1:22" ht="15" x14ac:dyDescent="0.25">
      <c r="A574" s="1">
        <v>61</v>
      </c>
      <c r="B574" t="str">
        <f t="shared" si="40"/>
        <v>Mike Gebhardt</v>
      </c>
      <c r="C574">
        <f t="shared" si="41"/>
        <v>9</v>
      </c>
      <c r="D574" s="17">
        <v>11</v>
      </c>
      <c r="E574">
        <v>7</v>
      </c>
      <c r="F574">
        <v>7</v>
      </c>
      <c r="G574">
        <v>2</v>
      </c>
      <c r="H574">
        <v>0</v>
      </c>
      <c r="I574">
        <v>0</v>
      </c>
      <c r="J574">
        <v>0</v>
      </c>
      <c r="K574">
        <v>2</v>
      </c>
      <c r="L574">
        <v>0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0</v>
      </c>
      <c r="S574" s="32">
        <f t="shared" si="42"/>
        <v>0</v>
      </c>
      <c r="T574" s="32">
        <f t="shared" si="43"/>
        <v>0</v>
      </c>
      <c r="U574" s="32">
        <f t="shared" si="44"/>
        <v>0</v>
      </c>
      <c r="V574" s="33">
        <f>VLOOKUP(C574,Schedule!$B$3:$T$11,INPUT!D574+1,FALSE)</f>
        <v>3</v>
      </c>
    </row>
    <row r="575" spans="1:22" ht="15" x14ac:dyDescent="0.25">
      <c r="A575" s="1">
        <v>62</v>
      </c>
      <c r="B575" t="str">
        <f t="shared" si="40"/>
        <v>Larry Lasley</v>
      </c>
      <c r="C575">
        <f t="shared" si="41"/>
        <v>9</v>
      </c>
      <c r="D575" s="17">
        <v>11</v>
      </c>
      <c r="E575">
        <v>0</v>
      </c>
      <c r="F575">
        <v>0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  <c r="P575">
        <v>0</v>
      </c>
      <c r="Q575">
        <v>0</v>
      </c>
      <c r="R575">
        <v>0</v>
      </c>
      <c r="S575" s="32">
        <f t="shared" si="42"/>
        <v>0</v>
      </c>
      <c r="T575" s="32">
        <f t="shared" si="43"/>
        <v>0</v>
      </c>
      <c r="U575" s="32">
        <f t="shared" si="44"/>
        <v>0</v>
      </c>
      <c r="V575" s="33">
        <f>VLOOKUP(C575,Schedule!$B$3:$T$11,INPUT!D575+1,FALSE)</f>
        <v>3</v>
      </c>
    </row>
    <row r="576" spans="1:22" ht="15" x14ac:dyDescent="0.25">
      <c r="A576" s="1">
        <v>63</v>
      </c>
      <c r="B576" t="str">
        <f t="shared" si="40"/>
        <v>Doug McCluskey</v>
      </c>
      <c r="C576">
        <f t="shared" si="41"/>
        <v>9</v>
      </c>
      <c r="D576" s="17">
        <v>11</v>
      </c>
      <c r="E576">
        <v>0</v>
      </c>
      <c r="F576">
        <v>0</v>
      </c>
      <c r="G576">
        <v>0</v>
      </c>
      <c r="H576">
        <v>0</v>
      </c>
      <c r="I576">
        <v>0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  <c r="P576">
        <v>0</v>
      </c>
      <c r="Q576">
        <v>0</v>
      </c>
      <c r="R576">
        <v>0</v>
      </c>
      <c r="S576" s="32">
        <f t="shared" si="42"/>
        <v>0</v>
      </c>
      <c r="T576" s="32">
        <f t="shared" si="43"/>
        <v>0</v>
      </c>
      <c r="U576" s="32">
        <f t="shared" si="44"/>
        <v>0</v>
      </c>
      <c r="V576" s="33">
        <f>VLOOKUP(C576,Schedule!$B$3:$T$11,INPUT!D576+1,FALSE)</f>
        <v>3</v>
      </c>
    </row>
    <row r="577" spans="1:22" ht="15" x14ac:dyDescent="0.25">
      <c r="A577" s="1">
        <v>64</v>
      </c>
      <c r="B577" t="str">
        <f t="shared" si="40"/>
        <v>Tyler Rosen</v>
      </c>
      <c r="C577">
        <f t="shared" si="41"/>
        <v>9</v>
      </c>
      <c r="D577" s="17">
        <v>11</v>
      </c>
      <c r="E577">
        <v>8</v>
      </c>
      <c r="F577">
        <v>8</v>
      </c>
      <c r="G577">
        <v>3</v>
      </c>
      <c r="H577">
        <v>0</v>
      </c>
      <c r="I577">
        <v>0</v>
      </c>
      <c r="J577">
        <v>0</v>
      </c>
      <c r="K577">
        <v>2</v>
      </c>
      <c r="L577">
        <v>1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  <c r="S577" s="32">
        <f t="shared" si="42"/>
        <v>0</v>
      </c>
      <c r="T577" s="32">
        <f t="shared" si="43"/>
        <v>0</v>
      </c>
      <c r="U577" s="32">
        <f t="shared" si="44"/>
        <v>0</v>
      </c>
      <c r="V577" s="33">
        <f>VLOOKUP(C577,Schedule!$B$3:$T$11,INPUT!D577+1,FALSE)</f>
        <v>3</v>
      </c>
    </row>
    <row r="578" spans="1:22" ht="15" x14ac:dyDescent="0.25">
      <c r="A578" s="1">
        <v>1</v>
      </c>
      <c r="B578" t="str">
        <f t="shared" ref="B578:B641" si="45">VLOOKUP(A578,RosterVL,2,FALSE)</f>
        <v>Phil Alles</v>
      </c>
      <c r="C578">
        <f t="shared" ref="C578:C641" si="46">VLOOKUP(A578,RosterVL,3,FALSE)</f>
        <v>1</v>
      </c>
      <c r="D578" s="17">
        <v>11</v>
      </c>
      <c r="E578">
        <v>11</v>
      </c>
      <c r="F578">
        <v>10</v>
      </c>
      <c r="G578">
        <v>4</v>
      </c>
      <c r="H578">
        <v>4</v>
      </c>
      <c r="I578">
        <v>1</v>
      </c>
      <c r="J578">
        <v>0</v>
      </c>
      <c r="K578">
        <v>3</v>
      </c>
      <c r="L578">
        <v>0</v>
      </c>
      <c r="M578">
        <v>0</v>
      </c>
      <c r="N578">
        <v>1</v>
      </c>
      <c r="O578">
        <v>0</v>
      </c>
      <c r="P578">
        <v>0</v>
      </c>
      <c r="Q578">
        <v>0</v>
      </c>
      <c r="R578">
        <v>0</v>
      </c>
      <c r="S578" s="32">
        <f t="shared" ref="S578:S641" si="47">IF(SUM(K578:N578)=G578,0,1)</f>
        <v>0</v>
      </c>
      <c r="T578" s="32">
        <f t="shared" ref="T578:T641" si="48">IF(SUM(F578,I578,J578)=E578,0,1)</f>
        <v>0</v>
      </c>
      <c r="U578" s="32">
        <f t="shared" ref="U578:U641" si="49">IF(E578-SUM(I578,J578)=F578,0,1)</f>
        <v>0</v>
      </c>
      <c r="V578" s="33">
        <f>VLOOKUP(C578,Schedule!$B$3:$T$11,INPUT!D514+1,FALSE)</f>
        <v>6</v>
      </c>
    </row>
    <row r="579" spans="1:22" ht="15" x14ac:dyDescent="0.25">
      <c r="A579" s="1">
        <v>30</v>
      </c>
      <c r="B579" t="str">
        <f t="shared" si="45"/>
        <v>Jack Fleming</v>
      </c>
      <c r="C579">
        <f t="shared" si="46"/>
        <v>5</v>
      </c>
      <c r="D579" s="17">
        <v>13</v>
      </c>
      <c r="E579">
        <v>7</v>
      </c>
      <c r="F579">
        <v>4</v>
      </c>
      <c r="G579">
        <v>3</v>
      </c>
      <c r="H579">
        <v>5</v>
      </c>
      <c r="I579">
        <v>3</v>
      </c>
      <c r="J579">
        <v>0</v>
      </c>
      <c r="K579">
        <v>2</v>
      </c>
      <c r="L579">
        <v>1</v>
      </c>
      <c r="M579">
        <v>0</v>
      </c>
      <c r="N579">
        <v>0</v>
      </c>
      <c r="O579">
        <v>0</v>
      </c>
      <c r="P579">
        <v>0</v>
      </c>
      <c r="Q579">
        <v>0</v>
      </c>
      <c r="R579">
        <v>0</v>
      </c>
      <c r="S579" s="32">
        <f t="shared" si="47"/>
        <v>0</v>
      </c>
      <c r="T579" s="32">
        <f t="shared" si="48"/>
        <v>0</v>
      </c>
      <c r="U579" s="32">
        <f t="shared" si="49"/>
        <v>0</v>
      </c>
      <c r="V579" s="33">
        <f>VLOOKUP(C579,Schedule!$B$3:$T$11,INPUT!D671+1,FALSE)</f>
        <v>9</v>
      </c>
    </row>
    <row r="580" spans="1:22" ht="15" x14ac:dyDescent="0.25">
      <c r="A580" s="1">
        <v>32</v>
      </c>
      <c r="B580" t="str">
        <f t="shared" si="45"/>
        <v>Elliot Fish</v>
      </c>
      <c r="C580">
        <f t="shared" si="46"/>
        <v>5</v>
      </c>
      <c r="D580" s="17">
        <v>13</v>
      </c>
      <c r="E580">
        <v>7</v>
      </c>
      <c r="F580">
        <v>4</v>
      </c>
      <c r="G580">
        <v>3</v>
      </c>
      <c r="H580">
        <v>5</v>
      </c>
      <c r="I580">
        <v>3</v>
      </c>
      <c r="J580">
        <v>0</v>
      </c>
      <c r="K580">
        <v>3</v>
      </c>
      <c r="L580">
        <v>0</v>
      </c>
      <c r="M580">
        <v>0</v>
      </c>
      <c r="N580">
        <v>0</v>
      </c>
      <c r="O580">
        <v>1</v>
      </c>
      <c r="P580">
        <v>0</v>
      </c>
      <c r="Q580">
        <v>0</v>
      </c>
      <c r="R580">
        <v>0</v>
      </c>
      <c r="S580" s="32">
        <f t="shared" si="47"/>
        <v>0</v>
      </c>
      <c r="T580" s="32">
        <f t="shared" si="48"/>
        <v>0</v>
      </c>
      <c r="U580" s="32">
        <f t="shared" si="49"/>
        <v>0</v>
      </c>
      <c r="V580" s="33">
        <f>VLOOKUP(C580,Schedule!$B$3:$T$11,INPUT!D673+1,FALSE)</f>
        <v>9</v>
      </c>
    </row>
    <row r="581" spans="1:22" ht="15" x14ac:dyDescent="0.25">
      <c r="A581" s="1">
        <v>58</v>
      </c>
      <c r="B581" t="str">
        <f t="shared" si="45"/>
        <v>Ted Wiese</v>
      </c>
      <c r="C581">
        <f t="shared" si="46"/>
        <v>9</v>
      </c>
      <c r="D581" s="17">
        <v>12</v>
      </c>
      <c r="E581">
        <v>5</v>
      </c>
      <c r="F581">
        <v>5</v>
      </c>
      <c r="G581">
        <v>2</v>
      </c>
      <c r="H581">
        <v>3</v>
      </c>
      <c r="I581">
        <v>0</v>
      </c>
      <c r="J581">
        <v>0</v>
      </c>
      <c r="K581">
        <v>1</v>
      </c>
      <c r="L581">
        <v>0</v>
      </c>
      <c r="M581">
        <v>1</v>
      </c>
      <c r="N581">
        <v>0</v>
      </c>
      <c r="O581">
        <v>0</v>
      </c>
      <c r="P581">
        <v>0</v>
      </c>
      <c r="Q581">
        <v>0</v>
      </c>
      <c r="R581">
        <v>0</v>
      </c>
      <c r="S581" s="32">
        <f t="shared" si="47"/>
        <v>0</v>
      </c>
      <c r="T581" s="32">
        <f t="shared" si="48"/>
        <v>0</v>
      </c>
      <c r="U581" s="32">
        <f t="shared" si="49"/>
        <v>0</v>
      </c>
      <c r="V581" s="33">
        <f>VLOOKUP(C581,Schedule!$B$3:$T$11,INPUT!D635+1,FALSE)</f>
        <v>5</v>
      </c>
    </row>
    <row r="582" spans="1:22" ht="15" x14ac:dyDescent="0.25">
      <c r="A582" s="1">
        <v>1</v>
      </c>
      <c r="B582" t="str">
        <f t="shared" si="45"/>
        <v>Phil Alles</v>
      </c>
      <c r="C582">
        <f t="shared" si="46"/>
        <v>1</v>
      </c>
      <c r="D582" s="17">
        <v>12</v>
      </c>
      <c r="E582">
        <v>4</v>
      </c>
      <c r="F582">
        <v>4</v>
      </c>
      <c r="G582">
        <v>2</v>
      </c>
      <c r="H582">
        <v>5</v>
      </c>
      <c r="I582">
        <v>0</v>
      </c>
      <c r="J582">
        <v>0</v>
      </c>
      <c r="K582">
        <v>1</v>
      </c>
      <c r="L582">
        <v>0</v>
      </c>
      <c r="M582">
        <v>0</v>
      </c>
      <c r="N582">
        <v>1</v>
      </c>
      <c r="O582">
        <v>0</v>
      </c>
      <c r="P582">
        <v>0</v>
      </c>
      <c r="Q582">
        <v>0</v>
      </c>
      <c r="R582">
        <v>0</v>
      </c>
      <c r="S582" s="32">
        <f t="shared" si="47"/>
        <v>0</v>
      </c>
      <c r="T582" s="32">
        <f t="shared" si="48"/>
        <v>0</v>
      </c>
      <c r="U582" s="32">
        <f t="shared" si="49"/>
        <v>0</v>
      </c>
      <c r="V582" s="33">
        <f>VLOOKUP(C582,Schedule!$B$3:$T$11,INPUT!D578+1,FALSE)</f>
        <v>8</v>
      </c>
    </row>
    <row r="583" spans="1:22" ht="15" x14ac:dyDescent="0.25">
      <c r="A583" s="1">
        <v>31</v>
      </c>
      <c r="B583" t="str">
        <f t="shared" si="45"/>
        <v>Tom McMahon</v>
      </c>
      <c r="C583">
        <f t="shared" si="46"/>
        <v>5</v>
      </c>
      <c r="D583" s="17">
        <v>13</v>
      </c>
      <c r="E583">
        <v>6</v>
      </c>
      <c r="F583">
        <v>5</v>
      </c>
      <c r="G583">
        <v>4</v>
      </c>
      <c r="H583">
        <v>3</v>
      </c>
      <c r="I583">
        <v>0</v>
      </c>
      <c r="J583">
        <v>1</v>
      </c>
      <c r="K583">
        <v>4</v>
      </c>
      <c r="L583">
        <v>0</v>
      </c>
      <c r="M583">
        <v>0</v>
      </c>
      <c r="N583">
        <v>0</v>
      </c>
      <c r="O583">
        <v>0</v>
      </c>
      <c r="P583">
        <v>0</v>
      </c>
      <c r="Q583">
        <v>0</v>
      </c>
      <c r="R583">
        <v>0</v>
      </c>
      <c r="S583" s="32">
        <f t="shared" si="47"/>
        <v>0</v>
      </c>
      <c r="T583" s="32">
        <f t="shared" si="48"/>
        <v>0</v>
      </c>
      <c r="U583" s="32">
        <f t="shared" si="49"/>
        <v>0</v>
      </c>
      <c r="V583" s="33">
        <f>VLOOKUP(C583,Schedule!$B$3:$T$11,INPUT!D672+1,FALSE)</f>
        <v>9</v>
      </c>
    </row>
    <row r="584" spans="1:22" ht="15" x14ac:dyDescent="0.25">
      <c r="A584" s="1">
        <v>4</v>
      </c>
      <c r="B584" t="str">
        <f t="shared" si="45"/>
        <v>Dave Kohring</v>
      </c>
      <c r="C584">
        <f t="shared" si="46"/>
        <v>1</v>
      </c>
      <c r="D584" s="17">
        <v>12</v>
      </c>
      <c r="E584">
        <v>4</v>
      </c>
      <c r="F584">
        <v>4</v>
      </c>
      <c r="G584">
        <v>3</v>
      </c>
      <c r="H584">
        <v>2</v>
      </c>
      <c r="I584">
        <v>0</v>
      </c>
      <c r="J584">
        <v>0</v>
      </c>
      <c r="K584">
        <v>3</v>
      </c>
      <c r="L584">
        <v>0</v>
      </c>
      <c r="M584">
        <v>0</v>
      </c>
      <c r="N584">
        <v>0</v>
      </c>
      <c r="O584">
        <v>1</v>
      </c>
      <c r="P584">
        <v>0</v>
      </c>
      <c r="Q584">
        <v>0</v>
      </c>
      <c r="R584">
        <v>0</v>
      </c>
      <c r="S584" s="32">
        <f t="shared" si="47"/>
        <v>0</v>
      </c>
      <c r="T584" s="32">
        <f t="shared" si="48"/>
        <v>0</v>
      </c>
      <c r="U584" s="32">
        <f t="shared" si="49"/>
        <v>0</v>
      </c>
      <c r="V584" s="33">
        <f>VLOOKUP(C584,Schedule!$B$3:$T$11,INPUT!D581+1,FALSE)</f>
        <v>7</v>
      </c>
    </row>
    <row r="585" spans="1:22" ht="15" x14ac:dyDescent="0.25">
      <c r="A585" s="1">
        <v>57</v>
      </c>
      <c r="B585" t="str">
        <f t="shared" si="45"/>
        <v>Sean Lewis</v>
      </c>
      <c r="C585">
        <f t="shared" si="46"/>
        <v>8</v>
      </c>
      <c r="D585" s="17">
        <v>12</v>
      </c>
      <c r="E585">
        <v>1</v>
      </c>
      <c r="F585">
        <v>1</v>
      </c>
      <c r="G585">
        <v>1</v>
      </c>
      <c r="H585">
        <v>2</v>
      </c>
      <c r="I585">
        <v>0</v>
      </c>
      <c r="J585">
        <v>0</v>
      </c>
      <c r="K585">
        <v>0</v>
      </c>
      <c r="L585">
        <v>0</v>
      </c>
      <c r="M585">
        <v>1</v>
      </c>
      <c r="N585">
        <v>0</v>
      </c>
      <c r="O585">
        <v>0</v>
      </c>
      <c r="P585">
        <v>0</v>
      </c>
      <c r="Q585">
        <v>0</v>
      </c>
      <c r="R585">
        <v>0</v>
      </c>
      <c r="S585" s="32">
        <f t="shared" si="47"/>
        <v>0</v>
      </c>
      <c r="T585" s="32">
        <f t="shared" si="48"/>
        <v>0</v>
      </c>
      <c r="U585" s="32">
        <f t="shared" si="49"/>
        <v>0</v>
      </c>
      <c r="V585" s="33">
        <f>VLOOKUP(C585,Schedule!$B$3:$T$11,INPUT!D634+1,FALSE)</f>
        <v>6</v>
      </c>
    </row>
    <row r="586" spans="1:22" ht="15" x14ac:dyDescent="0.25">
      <c r="A586" s="1">
        <v>60</v>
      </c>
      <c r="B586" t="str">
        <f t="shared" si="45"/>
        <v>Jimbo Smith</v>
      </c>
      <c r="C586">
        <f t="shared" si="46"/>
        <v>9</v>
      </c>
      <c r="D586" s="17">
        <v>12</v>
      </c>
      <c r="E586">
        <v>4</v>
      </c>
      <c r="F586">
        <v>4</v>
      </c>
      <c r="G586">
        <v>1</v>
      </c>
      <c r="H586">
        <v>2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1</v>
      </c>
      <c r="O586">
        <v>0</v>
      </c>
      <c r="P586">
        <v>0</v>
      </c>
      <c r="Q586">
        <v>0</v>
      </c>
      <c r="R586">
        <v>0</v>
      </c>
      <c r="S586" s="32">
        <f t="shared" si="47"/>
        <v>0</v>
      </c>
      <c r="T586" s="32">
        <f t="shared" si="48"/>
        <v>0</v>
      </c>
      <c r="U586" s="32">
        <f t="shared" si="49"/>
        <v>0</v>
      </c>
      <c r="V586" s="33">
        <f>VLOOKUP(C586,Schedule!$B$3:$T$11,INPUT!D637+1,FALSE)</f>
        <v>5</v>
      </c>
    </row>
    <row r="587" spans="1:22" ht="15" x14ac:dyDescent="0.25">
      <c r="A587" s="1">
        <v>16</v>
      </c>
      <c r="B587" t="str">
        <f t="shared" si="45"/>
        <v>Brendan Murphy</v>
      </c>
      <c r="C587">
        <f t="shared" si="46"/>
        <v>3</v>
      </c>
      <c r="D587" s="17">
        <v>13</v>
      </c>
      <c r="E587">
        <v>4</v>
      </c>
      <c r="F587">
        <v>4</v>
      </c>
      <c r="G587">
        <v>2</v>
      </c>
      <c r="H587">
        <v>2</v>
      </c>
      <c r="I587">
        <v>0</v>
      </c>
      <c r="J587">
        <v>0</v>
      </c>
      <c r="K587">
        <v>1</v>
      </c>
      <c r="L587">
        <v>0</v>
      </c>
      <c r="M587">
        <v>0</v>
      </c>
      <c r="N587">
        <v>1</v>
      </c>
      <c r="O587">
        <v>1</v>
      </c>
      <c r="P587">
        <v>0</v>
      </c>
      <c r="Q587">
        <v>0</v>
      </c>
      <c r="R587">
        <v>1</v>
      </c>
      <c r="S587" s="32">
        <f t="shared" si="47"/>
        <v>0</v>
      </c>
      <c r="T587" s="32">
        <f t="shared" si="48"/>
        <v>0</v>
      </c>
      <c r="U587" s="32">
        <f t="shared" si="49"/>
        <v>0</v>
      </c>
      <c r="V587" s="33">
        <f>VLOOKUP(C587,Schedule!$B$3:$T$11,INPUT!D657+1,FALSE)</f>
        <v>4</v>
      </c>
    </row>
    <row r="588" spans="1:22" ht="15" x14ac:dyDescent="0.25">
      <c r="A588" s="1">
        <v>36</v>
      </c>
      <c r="B588" t="str">
        <f t="shared" si="45"/>
        <v>Mark Connoley</v>
      </c>
      <c r="C588">
        <f t="shared" si="46"/>
        <v>5</v>
      </c>
      <c r="D588" s="17">
        <v>13</v>
      </c>
      <c r="E588">
        <v>8</v>
      </c>
      <c r="F588">
        <v>5</v>
      </c>
      <c r="G588">
        <v>1</v>
      </c>
      <c r="H588">
        <v>2</v>
      </c>
      <c r="I588">
        <v>3</v>
      </c>
      <c r="J588">
        <v>0</v>
      </c>
      <c r="K588">
        <v>1</v>
      </c>
      <c r="L588">
        <v>0</v>
      </c>
      <c r="M588">
        <v>0</v>
      </c>
      <c r="N588">
        <v>0</v>
      </c>
      <c r="O588">
        <v>0</v>
      </c>
      <c r="P588">
        <v>0</v>
      </c>
      <c r="Q588">
        <v>0</v>
      </c>
      <c r="R588">
        <v>0</v>
      </c>
      <c r="S588" s="32">
        <f t="shared" si="47"/>
        <v>0</v>
      </c>
      <c r="T588" s="32">
        <f t="shared" si="48"/>
        <v>0</v>
      </c>
      <c r="U588" s="32">
        <f t="shared" si="49"/>
        <v>0</v>
      </c>
      <c r="V588" s="33">
        <f>VLOOKUP(C588,Schedule!$B$3:$T$11,INPUT!D677+1,FALSE)</f>
        <v>9</v>
      </c>
    </row>
    <row r="589" spans="1:22" ht="15" x14ac:dyDescent="0.25">
      <c r="A589" s="1">
        <v>58</v>
      </c>
      <c r="B589" t="str">
        <f t="shared" si="45"/>
        <v>Ted Wiese</v>
      </c>
      <c r="C589">
        <f t="shared" si="46"/>
        <v>9</v>
      </c>
      <c r="D589" s="17">
        <v>13</v>
      </c>
      <c r="E589">
        <v>4</v>
      </c>
      <c r="F589">
        <v>4</v>
      </c>
      <c r="G589">
        <v>2</v>
      </c>
      <c r="H589">
        <v>2</v>
      </c>
      <c r="I589">
        <v>0</v>
      </c>
      <c r="J589">
        <v>0</v>
      </c>
      <c r="K589">
        <v>2</v>
      </c>
      <c r="L589">
        <v>0</v>
      </c>
      <c r="M589">
        <v>0</v>
      </c>
      <c r="N589">
        <v>0</v>
      </c>
      <c r="O589">
        <v>0</v>
      </c>
      <c r="P589">
        <v>0</v>
      </c>
      <c r="Q589">
        <v>0</v>
      </c>
      <c r="R589">
        <v>0</v>
      </c>
      <c r="S589" s="32">
        <f t="shared" si="47"/>
        <v>0</v>
      </c>
      <c r="T589" s="32">
        <f t="shared" si="48"/>
        <v>0</v>
      </c>
      <c r="U589" s="32">
        <f t="shared" si="49"/>
        <v>0</v>
      </c>
      <c r="V589" s="33">
        <f>VLOOKUP(C589,Schedule!$B$3:$T$11,INPUT!D699+1,FALSE)</f>
        <v>5</v>
      </c>
    </row>
    <row r="590" spans="1:22" ht="15" x14ac:dyDescent="0.25">
      <c r="A590" s="1">
        <v>30</v>
      </c>
      <c r="B590" t="str">
        <f t="shared" si="45"/>
        <v>Jack Fleming</v>
      </c>
      <c r="C590">
        <f t="shared" si="46"/>
        <v>5</v>
      </c>
      <c r="D590" s="17">
        <v>12</v>
      </c>
      <c r="E590">
        <v>4</v>
      </c>
      <c r="F590">
        <v>4</v>
      </c>
      <c r="G590">
        <v>2</v>
      </c>
      <c r="H590">
        <v>1</v>
      </c>
      <c r="I590">
        <v>0</v>
      </c>
      <c r="J590">
        <v>0</v>
      </c>
      <c r="K590">
        <v>1</v>
      </c>
      <c r="L590">
        <v>1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0</v>
      </c>
      <c r="S590" s="32">
        <f t="shared" si="47"/>
        <v>0</v>
      </c>
      <c r="T590" s="32">
        <f t="shared" si="48"/>
        <v>0</v>
      </c>
      <c r="U590" s="32">
        <f t="shared" si="49"/>
        <v>0</v>
      </c>
      <c r="V590" s="33">
        <f>VLOOKUP(C590,Schedule!$B$3:$T$11,INPUT!D607+1,FALSE)</f>
        <v>9</v>
      </c>
    </row>
    <row r="591" spans="1:22" ht="15" x14ac:dyDescent="0.25">
      <c r="A591" s="1">
        <v>46</v>
      </c>
      <c r="B591" t="str">
        <f t="shared" si="45"/>
        <v>Brian Cox</v>
      </c>
      <c r="C591">
        <f t="shared" si="46"/>
        <v>7</v>
      </c>
      <c r="D591" s="17">
        <v>12</v>
      </c>
      <c r="E591">
        <v>3</v>
      </c>
      <c r="F591">
        <v>3</v>
      </c>
      <c r="G591">
        <v>2</v>
      </c>
      <c r="H591">
        <v>1</v>
      </c>
      <c r="I591">
        <v>0</v>
      </c>
      <c r="J591">
        <v>0</v>
      </c>
      <c r="K591">
        <v>2</v>
      </c>
      <c r="L591">
        <v>0</v>
      </c>
      <c r="M591">
        <v>0</v>
      </c>
      <c r="N591">
        <v>0</v>
      </c>
      <c r="O591">
        <v>0</v>
      </c>
      <c r="P591">
        <v>1</v>
      </c>
      <c r="Q591">
        <v>0</v>
      </c>
      <c r="R591">
        <v>0</v>
      </c>
      <c r="S591" s="32">
        <f t="shared" si="47"/>
        <v>0</v>
      </c>
      <c r="T591" s="32">
        <f t="shared" si="48"/>
        <v>0</v>
      </c>
      <c r="U591" s="32">
        <f t="shared" si="49"/>
        <v>0</v>
      </c>
      <c r="V591" s="33">
        <f>VLOOKUP(C591,Schedule!$B$3:$T$11,INPUT!D623+1,FALSE)</f>
        <v>1</v>
      </c>
    </row>
    <row r="592" spans="1:22" ht="15" x14ac:dyDescent="0.25">
      <c r="A592" s="1">
        <v>18</v>
      </c>
      <c r="B592" t="str">
        <f t="shared" si="45"/>
        <v>Mitch Gangloff</v>
      </c>
      <c r="C592">
        <f t="shared" si="46"/>
        <v>3</v>
      </c>
      <c r="D592" s="17">
        <v>13</v>
      </c>
      <c r="E592">
        <v>4</v>
      </c>
      <c r="F592">
        <v>3</v>
      </c>
      <c r="G592">
        <v>1</v>
      </c>
      <c r="H592">
        <v>1</v>
      </c>
      <c r="I592">
        <v>0</v>
      </c>
      <c r="J592">
        <v>1</v>
      </c>
      <c r="K592">
        <v>1</v>
      </c>
      <c r="L592">
        <v>0</v>
      </c>
      <c r="M592">
        <v>0</v>
      </c>
      <c r="N592">
        <v>0</v>
      </c>
      <c r="O592">
        <v>0</v>
      </c>
      <c r="P592">
        <v>0</v>
      </c>
      <c r="Q592">
        <v>0</v>
      </c>
      <c r="R592">
        <v>0</v>
      </c>
      <c r="S592" s="32">
        <f t="shared" si="47"/>
        <v>0</v>
      </c>
      <c r="T592" s="32">
        <f t="shared" si="48"/>
        <v>0</v>
      </c>
      <c r="U592" s="32">
        <f t="shared" si="49"/>
        <v>0</v>
      </c>
      <c r="V592" s="33">
        <f>VLOOKUP(C592,Schedule!$B$3:$T$11,INPUT!D659+1,FALSE)</f>
        <v>4</v>
      </c>
    </row>
    <row r="593" spans="1:22" ht="15" x14ac:dyDescent="0.25">
      <c r="A593" s="1">
        <v>49</v>
      </c>
      <c r="B593" t="str">
        <f t="shared" si="45"/>
        <v>Adam Wiesehan</v>
      </c>
      <c r="C593">
        <f t="shared" si="46"/>
        <v>7</v>
      </c>
      <c r="D593" s="17">
        <v>13</v>
      </c>
      <c r="E593">
        <v>3</v>
      </c>
      <c r="F593">
        <v>3</v>
      </c>
      <c r="G593">
        <v>1</v>
      </c>
      <c r="H593">
        <v>1</v>
      </c>
      <c r="I593">
        <v>0</v>
      </c>
      <c r="J593">
        <v>0</v>
      </c>
      <c r="K593">
        <v>1</v>
      </c>
      <c r="L593">
        <v>0</v>
      </c>
      <c r="M593">
        <v>0</v>
      </c>
      <c r="N593">
        <v>0</v>
      </c>
      <c r="O593">
        <v>0</v>
      </c>
      <c r="P593">
        <v>0</v>
      </c>
      <c r="Q593">
        <v>0</v>
      </c>
      <c r="R593">
        <v>0</v>
      </c>
      <c r="S593" s="32">
        <f t="shared" si="47"/>
        <v>0</v>
      </c>
      <c r="T593" s="32">
        <f t="shared" si="48"/>
        <v>0</v>
      </c>
      <c r="U593" s="32">
        <f t="shared" si="49"/>
        <v>0</v>
      </c>
      <c r="V593" s="33">
        <f>VLOOKUP(C593,Schedule!$B$3:$T$11,INPUT!D690+1,FALSE)</f>
        <v>1</v>
      </c>
    </row>
    <row r="594" spans="1:22" ht="15" x14ac:dyDescent="0.25">
      <c r="A594" s="1">
        <v>60</v>
      </c>
      <c r="B594" t="str">
        <f t="shared" si="45"/>
        <v>Jimbo Smith</v>
      </c>
      <c r="C594">
        <f t="shared" si="46"/>
        <v>9</v>
      </c>
      <c r="D594" s="17">
        <v>13</v>
      </c>
      <c r="E594">
        <v>3</v>
      </c>
      <c r="F594">
        <v>3</v>
      </c>
      <c r="G594">
        <v>2</v>
      </c>
      <c r="H594">
        <v>1</v>
      </c>
      <c r="I594">
        <v>0</v>
      </c>
      <c r="J594">
        <v>0</v>
      </c>
      <c r="K594">
        <v>2</v>
      </c>
      <c r="L594">
        <v>0</v>
      </c>
      <c r="M594">
        <v>0</v>
      </c>
      <c r="N594">
        <v>0</v>
      </c>
      <c r="O594">
        <v>0</v>
      </c>
      <c r="P594">
        <v>0</v>
      </c>
      <c r="Q594">
        <v>0</v>
      </c>
      <c r="R594">
        <v>0</v>
      </c>
      <c r="S594" s="32">
        <f t="shared" si="47"/>
        <v>0</v>
      </c>
      <c r="T594" s="32">
        <f t="shared" si="48"/>
        <v>0</v>
      </c>
      <c r="U594" s="32">
        <f t="shared" si="49"/>
        <v>0</v>
      </c>
      <c r="V594" s="33">
        <f>VLOOKUP(C594,Schedule!$B$3:$T$11,INPUT!D701+1,FALSE)</f>
        <v>5</v>
      </c>
    </row>
    <row r="595" spans="1:22" ht="15" x14ac:dyDescent="0.25">
      <c r="A595" s="1">
        <v>61</v>
      </c>
      <c r="B595" t="str">
        <f t="shared" si="45"/>
        <v>Mike Gebhardt</v>
      </c>
      <c r="C595">
        <f t="shared" si="46"/>
        <v>9</v>
      </c>
      <c r="D595" s="17">
        <v>13</v>
      </c>
      <c r="E595">
        <v>3</v>
      </c>
      <c r="F595">
        <v>3</v>
      </c>
      <c r="G595">
        <v>2</v>
      </c>
      <c r="H595">
        <v>1</v>
      </c>
      <c r="I595">
        <v>0</v>
      </c>
      <c r="J595">
        <v>0</v>
      </c>
      <c r="K595">
        <v>2</v>
      </c>
      <c r="L595">
        <v>0</v>
      </c>
      <c r="M595">
        <v>0</v>
      </c>
      <c r="N595">
        <v>0</v>
      </c>
      <c r="O595">
        <v>0</v>
      </c>
      <c r="P595">
        <v>1</v>
      </c>
      <c r="Q595">
        <v>0</v>
      </c>
      <c r="R595">
        <v>0</v>
      </c>
      <c r="S595" s="32">
        <f t="shared" si="47"/>
        <v>0</v>
      </c>
      <c r="T595" s="32">
        <f t="shared" si="48"/>
        <v>0</v>
      </c>
      <c r="U595" s="32">
        <f t="shared" si="49"/>
        <v>0</v>
      </c>
      <c r="V595" s="33">
        <f>VLOOKUP(C595,Schedule!$B$3:$T$11,INPUT!D702+1,FALSE)</f>
        <v>5</v>
      </c>
    </row>
    <row r="596" spans="1:22" ht="15" x14ac:dyDescent="0.25">
      <c r="A596" s="1">
        <v>2</v>
      </c>
      <c r="B596" t="str">
        <f t="shared" si="45"/>
        <v>Mike Rainbolt</v>
      </c>
      <c r="C596">
        <f t="shared" si="46"/>
        <v>1</v>
      </c>
      <c r="D596" s="17">
        <v>11</v>
      </c>
      <c r="E596">
        <v>11</v>
      </c>
      <c r="F596">
        <v>9</v>
      </c>
      <c r="G596">
        <v>6</v>
      </c>
      <c r="H596">
        <v>2</v>
      </c>
      <c r="I596">
        <v>1</v>
      </c>
      <c r="J596">
        <v>1</v>
      </c>
      <c r="K596">
        <v>4</v>
      </c>
      <c r="L596">
        <v>0</v>
      </c>
      <c r="M596">
        <v>2</v>
      </c>
      <c r="N596">
        <v>0</v>
      </c>
      <c r="O596">
        <v>1</v>
      </c>
      <c r="P596">
        <v>0</v>
      </c>
      <c r="Q596">
        <v>0</v>
      </c>
      <c r="R596">
        <v>0</v>
      </c>
      <c r="S596" s="32">
        <f t="shared" si="47"/>
        <v>0</v>
      </c>
      <c r="T596" s="32">
        <f t="shared" si="48"/>
        <v>0</v>
      </c>
      <c r="U596" s="32">
        <f t="shared" si="49"/>
        <v>0</v>
      </c>
      <c r="V596" s="33">
        <f>VLOOKUP(C596,Schedule!$B$3:$T$11,INPUT!D515+1,FALSE)</f>
        <v>6</v>
      </c>
    </row>
    <row r="597" spans="1:22" ht="15" x14ac:dyDescent="0.25">
      <c r="A597" s="1">
        <v>3</v>
      </c>
      <c r="B597" t="str">
        <f t="shared" si="45"/>
        <v>Steven Dooley</v>
      </c>
      <c r="C597">
        <f t="shared" si="46"/>
        <v>1</v>
      </c>
      <c r="D597" s="17">
        <v>11</v>
      </c>
      <c r="E597">
        <v>0</v>
      </c>
      <c r="F597">
        <v>0</v>
      </c>
      <c r="G597">
        <v>0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  <c r="P597">
        <v>0</v>
      </c>
      <c r="Q597">
        <v>0</v>
      </c>
      <c r="R597">
        <v>0</v>
      </c>
      <c r="S597" s="32">
        <f t="shared" si="47"/>
        <v>0</v>
      </c>
      <c r="T597" s="32">
        <f t="shared" si="48"/>
        <v>0</v>
      </c>
      <c r="U597" s="32">
        <f t="shared" si="49"/>
        <v>0</v>
      </c>
      <c r="V597" s="33">
        <f>VLOOKUP(C597,Schedule!$B$3:$T$11,INPUT!D516+1,FALSE)</f>
        <v>6</v>
      </c>
    </row>
    <row r="598" spans="1:22" ht="15" x14ac:dyDescent="0.25">
      <c r="A598" s="1">
        <v>5</v>
      </c>
      <c r="B598" t="str">
        <f t="shared" si="45"/>
        <v>Rick Funk</v>
      </c>
      <c r="C598">
        <f t="shared" si="46"/>
        <v>1</v>
      </c>
      <c r="D598" s="17">
        <v>12</v>
      </c>
      <c r="E598">
        <v>0</v>
      </c>
      <c r="F598">
        <v>0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  <c r="P598">
        <v>0</v>
      </c>
      <c r="Q598">
        <v>0</v>
      </c>
      <c r="R598">
        <v>0</v>
      </c>
      <c r="S598" s="32">
        <f t="shared" si="47"/>
        <v>0</v>
      </c>
      <c r="T598" s="32">
        <f t="shared" si="48"/>
        <v>0</v>
      </c>
      <c r="U598" s="32">
        <f t="shared" si="49"/>
        <v>0</v>
      </c>
      <c r="V598" s="33">
        <f>VLOOKUP(C598,Schedule!$B$3:$T$11,INPUT!D582+1,FALSE)</f>
        <v>7</v>
      </c>
    </row>
    <row r="599" spans="1:22" ht="15" x14ac:dyDescent="0.25">
      <c r="A599" s="1">
        <v>6</v>
      </c>
      <c r="B599" t="str">
        <f t="shared" si="45"/>
        <v>Marc Rosen</v>
      </c>
      <c r="C599">
        <f t="shared" si="46"/>
        <v>1</v>
      </c>
      <c r="D599" s="17">
        <v>12</v>
      </c>
      <c r="E599">
        <v>4</v>
      </c>
      <c r="F599">
        <v>4</v>
      </c>
      <c r="G599">
        <v>1</v>
      </c>
      <c r="H599">
        <v>0</v>
      </c>
      <c r="I599">
        <v>0</v>
      </c>
      <c r="J599">
        <v>0</v>
      </c>
      <c r="K599">
        <v>1</v>
      </c>
      <c r="L599">
        <v>0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0</v>
      </c>
      <c r="S599" s="32">
        <f t="shared" si="47"/>
        <v>0</v>
      </c>
      <c r="T599" s="32">
        <f t="shared" si="48"/>
        <v>0</v>
      </c>
      <c r="U599" s="32">
        <f t="shared" si="49"/>
        <v>0</v>
      </c>
      <c r="V599" s="33">
        <f>VLOOKUP(C599,Schedule!$B$3:$T$11,INPUT!D583+1,FALSE)</f>
        <v>7</v>
      </c>
    </row>
    <row r="600" spans="1:22" ht="15" x14ac:dyDescent="0.25">
      <c r="A600" s="1">
        <v>7</v>
      </c>
      <c r="B600" t="str">
        <f t="shared" si="45"/>
        <v>Jeremy Lentz</v>
      </c>
      <c r="C600">
        <f t="shared" si="46"/>
        <v>1</v>
      </c>
      <c r="D600" s="17">
        <v>12</v>
      </c>
      <c r="E600">
        <v>4</v>
      </c>
      <c r="F600">
        <v>4</v>
      </c>
      <c r="G600">
        <v>2</v>
      </c>
      <c r="H600">
        <v>0</v>
      </c>
      <c r="I600">
        <v>0</v>
      </c>
      <c r="J600">
        <v>0</v>
      </c>
      <c r="K600">
        <v>2</v>
      </c>
      <c r="L600">
        <v>0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0</v>
      </c>
      <c r="S600" s="32">
        <f t="shared" si="47"/>
        <v>0</v>
      </c>
      <c r="T600" s="32">
        <f t="shared" si="48"/>
        <v>0</v>
      </c>
      <c r="U600" s="32">
        <f t="shared" si="49"/>
        <v>0</v>
      </c>
      <c r="V600" s="33">
        <f>VLOOKUP(C600,Schedule!$B$3:$T$11,INPUT!D584+1,FALSE)</f>
        <v>7</v>
      </c>
    </row>
    <row r="601" spans="1:22" ht="15" x14ac:dyDescent="0.25">
      <c r="A601" s="1">
        <v>8</v>
      </c>
      <c r="B601" t="str">
        <f t="shared" si="45"/>
        <v>Donnie Rulo</v>
      </c>
      <c r="C601">
        <f t="shared" si="46"/>
        <v>2</v>
      </c>
      <c r="D601" s="17">
        <v>12</v>
      </c>
      <c r="E601">
        <v>0</v>
      </c>
      <c r="F601">
        <v>0</v>
      </c>
      <c r="G601">
        <v>0</v>
      </c>
      <c r="H601">
        <v>0</v>
      </c>
      <c r="I601">
        <v>0</v>
      </c>
      <c r="J601">
        <v>0</v>
      </c>
      <c r="K601">
        <v>0</v>
      </c>
      <c r="L601">
        <v>0</v>
      </c>
      <c r="M601">
        <v>0</v>
      </c>
      <c r="N601">
        <v>0</v>
      </c>
      <c r="O601">
        <v>0</v>
      </c>
      <c r="P601">
        <v>0</v>
      </c>
      <c r="Q601">
        <v>0</v>
      </c>
      <c r="R601">
        <v>0</v>
      </c>
      <c r="S601" s="32">
        <f t="shared" si="47"/>
        <v>0</v>
      </c>
      <c r="T601" s="32">
        <f t="shared" si="48"/>
        <v>0</v>
      </c>
      <c r="U601" s="32">
        <f t="shared" si="49"/>
        <v>0</v>
      </c>
      <c r="V601" s="33">
        <f>VLOOKUP(C601,Schedule!$B$3:$T$11,INPUT!D585+1,FALSE)</f>
        <v>0</v>
      </c>
    </row>
    <row r="602" spans="1:22" ht="15" x14ac:dyDescent="0.25">
      <c r="A602" s="1">
        <v>9</v>
      </c>
      <c r="B602" t="str">
        <f t="shared" si="45"/>
        <v>Ernie Luna</v>
      </c>
      <c r="C602">
        <f t="shared" si="46"/>
        <v>2</v>
      </c>
      <c r="D602" s="17">
        <v>12</v>
      </c>
      <c r="E602">
        <v>0</v>
      </c>
      <c r="F602">
        <v>0</v>
      </c>
      <c r="G602">
        <v>0</v>
      </c>
      <c r="H602">
        <v>0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  <c r="P602">
        <v>0</v>
      </c>
      <c r="Q602">
        <v>0</v>
      </c>
      <c r="R602">
        <v>0</v>
      </c>
      <c r="S602" s="32">
        <f t="shared" si="47"/>
        <v>0</v>
      </c>
      <c r="T602" s="32">
        <f t="shared" si="48"/>
        <v>0</v>
      </c>
      <c r="U602" s="32">
        <f t="shared" si="49"/>
        <v>0</v>
      </c>
      <c r="V602" s="33">
        <f>VLOOKUP(C602,Schedule!$B$3:$T$11,INPUT!D586+1,FALSE)</f>
        <v>0</v>
      </c>
    </row>
    <row r="603" spans="1:22" ht="15" x14ac:dyDescent="0.25">
      <c r="A603" s="1">
        <v>10</v>
      </c>
      <c r="B603" t="str">
        <f t="shared" si="45"/>
        <v>Lee Renfrow</v>
      </c>
      <c r="C603">
        <f t="shared" si="46"/>
        <v>2</v>
      </c>
      <c r="D603" s="17">
        <v>12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0</v>
      </c>
      <c r="P603">
        <v>0</v>
      </c>
      <c r="Q603">
        <v>0</v>
      </c>
      <c r="R603">
        <v>0</v>
      </c>
      <c r="S603" s="32">
        <f t="shared" si="47"/>
        <v>0</v>
      </c>
      <c r="T603" s="32">
        <f t="shared" si="48"/>
        <v>0</v>
      </c>
      <c r="U603" s="32">
        <f t="shared" si="49"/>
        <v>0</v>
      </c>
      <c r="V603" s="33">
        <f>VLOOKUP(C603,Schedule!$B$3:$T$11,INPUT!D587+1,FALSE)</f>
        <v>0</v>
      </c>
    </row>
    <row r="604" spans="1:22" ht="15" x14ac:dyDescent="0.25">
      <c r="A604" s="1">
        <v>11</v>
      </c>
      <c r="B604" t="str">
        <f t="shared" si="45"/>
        <v>Ruben Plancart</v>
      </c>
      <c r="C604">
        <f t="shared" si="46"/>
        <v>2</v>
      </c>
      <c r="D604" s="17">
        <v>12</v>
      </c>
      <c r="E604">
        <v>0</v>
      </c>
      <c r="F604">
        <v>0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  <c r="P604">
        <v>0</v>
      </c>
      <c r="Q604">
        <v>0</v>
      </c>
      <c r="R604">
        <v>0</v>
      </c>
      <c r="S604" s="32">
        <f t="shared" si="47"/>
        <v>0</v>
      </c>
      <c r="T604" s="32">
        <f t="shared" si="48"/>
        <v>0</v>
      </c>
      <c r="U604" s="32">
        <f t="shared" si="49"/>
        <v>0</v>
      </c>
      <c r="V604" s="33">
        <f>VLOOKUP(C604,Schedule!$B$3:$T$11,INPUT!D588+1,FALSE)</f>
        <v>0</v>
      </c>
    </row>
    <row r="605" spans="1:22" ht="15" x14ac:dyDescent="0.25">
      <c r="A605" s="1">
        <v>12</v>
      </c>
      <c r="B605" t="str">
        <f t="shared" si="45"/>
        <v>Gerald Brown</v>
      </c>
      <c r="C605">
        <f t="shared" si="46"/>
        <v>2</v>
      </c>
      <c r="D605" s="17">
        <v>12</v>
      </c>
      <c r="E605">
        <v>0</v>
      </c>
      <c r="F605">
        <v>0</v>
      </c>
      <c r="G605">
        <v>0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  <c r="P605">
        <v>0</v>
      </c>
      <c r="Q605">
        <v>0</v>
      </c>
      <c r="R605">
        <v>0</v>
      </c>
      <c r="S605" s="32">
        <f t="shared" si="47"/>
        <v>0</v>
      </c>
      <c r="T605" s="32">
        <f t="shared" si="48"/>
        <v>0</v>
      </c>
      <c r="U605" s="32">
        <f t="shared" si="49"/>
        <v>0</v>
      </c>
      <c r="V605" s="33">
        <f>VLOOKUP(C605,Schedule!$B$3:$T$11,INPUT!D589+1,FALSE)</f>
        <v>0</v>
      </c>
    </row>
    <row r="606" spans="1:22" ht="15" x14ac:dyDescent="0.25">
      <c r="A606" s="1">
        <v>13</v>
      </c>
      <c r="B606" t="str">
        <f t="shared" si="45"/>
        <v>Mike Jung</v>
      </c>
      <c r="C606">
        <f t="shared" si="46"/>
        <v>2</v>
      </c>
      <c r="D606" s="17">
        <v>12</v>
      </c>
      <c r="E606">
        <v>0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  <c r="P606">
        <v>0</v>
      </c>
      <c r="Q606">
        <v>0</v>
      </c>
      <c r="R606">
        <v>0</v>
      </c>
      <c r="S606" s="32">
        <f t="shared" si="47"/>
        <v>0</v>
      </c>
      <c r="T606" s="32">
        <f t="shared" si="48"/>
        <v>0</v>
      </c>
      <c r="U606" s="32">
        <f t="shared" si="49"/>
        <v>0</v>
      </c>
      <c r="V606" s="33">
        <f>VLOOKUP(C606,Schedule!$B$3:$T$11,INPUT!D590+1,FALSE)</f>
        <v>0</v>
      </c>
    </row>
    <row r="607" spans="1:22" ht="15" x14ac:dyDescent="0.25">
      <c r="A607" s="1">
        <v>14</v>
      </c>
      <c r="B607" t="str">
        <f t="shared" si="45"/>
        <v>Paul Thomas</v>
      </c>
      <c r="C607">
        <f t="shared" si="46"/>
        <v>2</v>
      </c>
      <c r="D607" s="17">
        <v>12</v>
      </c>
      <c r="E607">
        <v>0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  <c r="P607">
        <v>0</v>
      </c>
      <c r="Q607">
        <v>0</v>
      </c>
      <c r="R607">
        <v>0</v>
      </c>
      <c r="S607" s="32">
        <f t="shared" si="47"/>
        <v>0</v>
      </c>
      <c r="T607" s="32">
        <f t="shared" si="48"/>
        <v>0</v>
      </c>
      <c r="U607" s="32">
        <f t="shared" si="49"/>
        <v>0</v>
      </c>
      <c r="V607" s="33">
        <f>VLOOKUP(C607,Schedule!$B$3:$T$11,INPUT!D591+1,FALSE)</f>
        <v>0</v>
      </c>
    </row>
    <row r="608" spans="1:22" ht="15" x14ac:dyDescent="0.25">
      <c r="A608" s="1">
        <v>15</v>
      </c>
      <c r="B608" t="str">
        <f t="shared" si="45"/>
        <v>Sean Peters</v>
      </c>
      <c r="C608">
        <f t="shared" si="46"/>
        <v>3</v>
      </c>
      <c r="D608" s="17">
        <v>12</v>
      </c>
      <c r="E608">
        <v>4</v>
      </c>
      <c r="F608">
        <v>4</v>
      </c>
      <c r="G608">
        <v>2</v>
      </c>
      <c r="H608">
        <v>0</v>
      </c>
      <c r="I608">
        <v>0</v>
      </c>
      <c r="J608">
        <v>0</v>
      </c>
      <c r="K608">
        <v>2</v>
      </c>
      <c r="L608">
        <v>0</v>
      </c>
      <c r="M608">
        <v>0</v>
      </c>
      <c r="N608">
        <v>0</v>
      </c>
      <c r="O608">
        <v>0</v>
      </c>
      <c r="P608">
        <v>0</v>
      </c>
      <c r="Q608">
        <v>0</v>
      </c>
      <c r="R608">
        <v>0</v>
      </c>
      <c r="S608" s="32">
        <f t="shared" si="47"/>
        <v>0</v>
      </c>
      <c r="T608" s="32">
        <f t="shared" si="48"/>
        <v>0</v>
      </c>
      <c r="U608" s="32">
        <f t="shared" si="49"/>
        <v>0</v>
      </c>
      <c r="V608" s="33">
        <f>VLOOKUP(C608,Schedule!$B$3:$T$11,INPUT!D592+1,FALSE)</f>
        <v>4</v>
      </c>
    </row>
    <row r="609" spans="1:22" ht="15" x14ac:dyDescent="0.25">
      <c r="A609" s="1">
        <v>16</v>
      </c>
      <c r="B609" t="str">
        <f t="shared" si="45"/>
        <v>Brendan Murphy</v>
      </c>
      <c r="C609">
        <f t="shared" si="46"/>
        <v>3</v>
      </c>
      <c r="D609" s="17">
        <v>12</v>
      </c>
      <c r="E609">
        <v>4</v>
      </c>
      <c r="F609">
        <v>4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  <c r="P609">
        <v>0</v>
      </c>
      <c r="Q609">
        <v>1</v>
      </c>
      <c r="R609">
        <v>1</v>
      </c>
      <c r="S609" s="32">
        <f t="shared" si="47"/>
        <v>0</v>
      </c>
      <c r="T609" s="32">
        <f t="shared" si="48"/>
        <v>0</v>
      </c>
      <c r="U609" s="32">
        <f t="shared" si="49"/>
        <v>0</v>
      </c>
      <c r="V609" s="33">
        <f>VLOOKUP(C609,Schedule!$B$3:$T$11,INPUT!D593+1,FALSE)</f>
        <v>4</v>
      </c>
    </row>
    <row r="610" spans="1:22" ht="15" x14ac:dyDescent="0.25">
      <c r="A610" s="1">
        <v>17</v>
      </c>
      <c r="B610" t="str">
        <f t="shared" si="45"/>
        <v>Jim Gangloff</v>
      </c>
      <c r="C610">
        <f t="shared" si="46"/>
        <v>3</v>
      </c>
      <c r="D610" s="17">
        <v>12</v>
      </c>
      <c r="E610">
        <v>0</v>
      </c>
      <c r="F610">
        <v>0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  <c r="P610">
        <v>0</v>
      </c>
      <c r="Q610">
        <v>0</v>
      </c>
      <c r="R610">
        <v>0</v>
      </c>
      <c r="S610" s="32">
        <f t="shared" si="47"/>
        <v>0</v>
      </c>
      <c r="T610" s="32">
        <f t="shared" si="48"/>
        <v>0</v>
      </c>
      <c r="U610" s="32">
        <f t="shared" si="49"/>
        <v>0</v>
      </c>
      <c r="V610" s="33">
        <f>VLOOKUP(C610,Schedule!$B$3:$T$11,INPUT!D594+1,FALSE)</f>
        <v>4</v>
      </c>
    </row>
    <row r="611" spans="1:22" ht="15" x14ac:dyDescent="0.25">
      <c r="A611" s="1">
        <v>18</v>
      </c>
      <c r="B611" t="str">
        <f t="shared" si="45"/>
        <v>Mitch Gangloff</v>
      </c>
      <c r="C611">
        <f t="shared" si="46"/>
        <v>3</v>
      </c>
      <c r="D611" s="17">
        <v>12</v>
      </c>
      <c r="E611">
        <v>3</v>
      </c>
      <c r="F611">
        <v>3</v>
      </c>
      <c r="G611">
        <v>1</v>
      </c>
      <c r="H611">
        <v>0</v>
      </c>
      <c r="I611">
        <v>0</v>
      </c>
      <c r="J611">
        <v>0</v>
      </c>
      <c r="K611">
        <v>1</v>
      </c>
      <c r="L611">
        <v>0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0</v>
      </c>
      <c r="S611" s="32">
        <f t="shared" si="47"/>
        <v>0</v>
      </c>
      <c r="T611" s="32">
        <f t="shared" si="48"/>
        <v>0</v>
      </c>
      <c r="U611" s="32">
        <f t="shared" si="49"/>
        <v>0</v>
      </c>
      <c r="V611" s="33">
        <f>VLOOKUP(C611,Schedule!$B$3:$T$11,INPUT!D595+1,FALSE)</f>
        <v>4</v>
      </c>
    </row>
    <row r="612" spans="1:22" ht="15" x14ac:dyDescent="0.25">
      <c r="A612" s="1">
        <v>19</v>
      </c>
      <c r="B612" t="str">
        <f t="shared" si="45"/>
        <v>Brett Weber</v>
      </c>
      <c r="C612">
        <f t="shared" si="46"/>
        <v>3</v>
      </c>
      <c r="D612" s="17">
        <v>12</v>
      </c>
      <c r="E612">
        <v>3</v>
      </c>
      <c r="F612">
        <v>3</v>
      </c>
      <c r="G612">
        <v>1</v>
      </c>
      <c r="H612">
        <v>0</v>
      </c>
      <c r="I612">
        <v>0</v>
      </c>
      <c r="J612">
        <v>0</v>
      </c>
      <c r="K612">
        <v>1</v>
      </c>
      <c r="L612">
        <v>0</v>
      </c>
      <c r="M612">
        <v>0</v>
      </c>
      <c r="N612">
        <v>0</v>
      </c>
      <c r="O612">
        <v>0</v>
      </c>
      <c r="P612">
        <v>0</v>
      </c>
      <c r="Q612">
        <v>0</v>
      </c>
      <c r="R612">
        <v>0</v>
      </c>
      <c r="S612" s="32">
        <f t="shared" si="47"/>
        <v>0</v>
      </c>
      <c r="T612" s="32">
        <f t="shared" si="48"/>
        <v>0</v>
      </c>
      <c r="U612" s="32">
        <f t="shared" si="49"/>
        <v>0</v>
      </c>
      <c r="V612" s="33">
        <f>VLOOKUP(C612,Schedule!$B$3:$T$11,INPUT!D596+1,FALSE)</f>
        <v>9</v>
      </c>
    </row>
    <row r="613" spans="1:22" ht="15" x14ac:dyDescent="0.25">
      <c r="A613" s="1">
        <v>20</v>
      </c>
      <c r="B613" t="str">
        <f t="shared" si="45"/>
        <v>Matt Eike</v>
      </c>
      <c r="C613">
        <f t="shared" si="46"/>
        <v>3</v>
      </c>
      <c r="D613" s="17">
        <v>12</v>
      </c>
      <c r="E613">
        <v>3</v>
      </c>
      <c r="F613">
        <v>2</v>
      </c>
      <c r="G613">
        <v>0</v>
      </c>
      <c r="H613">
        <v>0</v>
      </c>
      <c r="I613">
        <v>1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  <c r="P613">
        <v>0</v>
      </c>
      <c r="Q613">
        <v>0</v>
      </c>
      <c r="R613">
        <v>0</v>
      </c>
      <c r="S613" s="32">
        <f t="shared" si="47"/>
        <v>0</v>
      </c>
      <c r="T613" s="32">
        <f t="shared" si="48"/>
        <v>0</v>
      </c>
      <c r="U613" s="32">
        <f t="shared" si="49"/>
        <v>0</v>
      </c>
      <c r="V613" s="33">
        <f>VLOOKUP(C613,Schedule!$B$3:$T$11,INPUT!D597+1,FALSE)</f>
        <v>9</v>
      </c>
    </row>
    <row r="614" spans="1:22" ht="15" x14ac:dyDescent="0.25">
      <c r="A614" s="1">
        <v>21</v>
      </c>
      <c r="B614" t="str">
        <f t="shared" si="45"/>
        <v>Gabe Brown</v>
      </c>
      <c r="C614">
        <f t="shared" si="46"/>
        <v>3</v>
      </c>
      <c r="D614" s="17">
        <v>12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0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0</v>
      </c>
      <c r="S614" s="32">
        <f t="shared" si="47"/>
        <v>0</v>
      </c>
      <c r="T614" s="32">
        <f t="shared" si="48"/>
        <v>0</v>
      </c>
      <c r="U614" s="32">
        <f t="shared" si="49"/>
        <v>0</v>
      </c>
      <c r="V614" s="33">
        <f>VLOOKUP(C614,Schedule!$B$3:$T$11,INPUT!D598+1,FALSE)</f>
        <v>4</v>
      </c>
    </row>
    <row r="615" spans="1:22" ht="15" x14ac:dyDescent="0.25">
      <c r="A615" s="1">
        <v>22</v>
      </c>
      <c r="B615" t="str">
        <f t="shared" si="45"/>
        <v>Jim Schlereth</v>
      </c>
      <c r="C615">
        <f t="shared" si="46"/>
        <v>3</v>
      </c>
      <c r="D615" s="17">
        <v>12</v>
      </c>
      <c r="E615">
        <v>0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  <c r="P615">
        <v>0</v>
      </c>
      <c r="Q615">
        <v>0</v>
      </c>
      <c r="R615">
        <v>0</v>
      </c>
      <c r="S615" s="32">
        <f t="shared" si="47"/>
        <v>0</v>
      </c>
      <c r="T615" s="32">
        <f t="shared" si="48"/>
        <v>0</v>
      </c>
      <c r="U615" s="32">
        <f t="shared" si="49"/>
        <v>0</v>
      </c>
      <c r="V615" s="33">
        <f>VLOOKUP(C615,Schedule!$B$3:$T$11,INPUT!D599+1,FALSE)</f>
        <v>4</v>
      </c>
    </row>
    <row r="616" spans="1:22" ht="15" x14ac:dyDescent="0.25">
      <c r="A616" s="1">
        <v>23</v>
      </c>
      <c r="B616" t="str">
        <f t="shared" si="45"/>
        <v>Tyler Aholt</v>
      </c>
      <c r="C616">
        <f t="shared" si="46"/>
        <v>4</v>
      </c>
      <c r="D616" s="17">
        <v>12</v>
      </c>
      <c r="E616">
        <v>3</v>
      </c>
      <c r="F616">
        <v>2</v>
      </c>
      <c r="G616">
        <v>0</v>
      </c>
      <c r="H616">
        <v>0</v>
      </c>
      <c r="I616">
        <v>1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0</v>
      </c>
      <c r="P616">
        <v>0</v>
      </c>
      <c r="Q616">
        <v>0</v>
      </c>
      <c r="R616">
        <v>0</v>
      </c>
      <c r="S616" s="32">
        <f t="shared" si="47"/>
        <v>0</v>
      </c>
      <c r="T616" s="32">
        <f t="shared" si="48"/>
        <v>0</v>
      </c>
      <c r="U616" s="32">
        <f t="shared" si="49"/>
        <v>0</v>
      </c>
      <c r="V616" s="33">
        <f>VLOOKUP(C616,Schedule!$B$3:$T$11,INPUT!D600+1,FALSE)</f>
        <v>3</v>
      </c>
    </row>
    <row r="617" spans="1:22" ht="15" x14ac:dyDescent="0.25">
      <c r="A617" s="1">
        <v>24</v>
      </c>
      <c r="B617" t="str">
        <f t="shared" si="45"/>
        <v>Eric Enright</v>
      </c>
      <c r="C617">
        <f t="shared" si="46"/>
        <v>4</v>
      </c>
      <c r="D617" s="17">
        <v>12</v>
      </c>
      <c r="E617">
        <v>2</v>
      </c>
      <c r="F617">
        <v>2</v>
      </c>
      <c r="G617">
        <v>0</v>
      </c>
      <c r="H617">
        <v>0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  <c r="P617">
        <v>0</v>
      </c>
      <c r="Q617">
        <v>1</v>
      </c>
      <c r="R617">
        <v>1</v>
      </c>
      <c r="S617" s="32">
        <f t="shared" si="47"/>
        <v>0</v>
      </c>
      <c r="T617" s="32">
        <f t="shared" si="48"/>
        <v>0</v>
      </c>
      <c r="U617" s="32">
        <f t="shared" si="49"/>
        <v>0</v>
      </c>
      <c r="V617" s="33">
        <f>VLOOKUP(C617,Schedule!$B$3:$T$11,INPUT!D601+1,FALSE)</f>
        <v>3</v>
      </c>
    </row>
    <row r="618" spans="1:22" ht="15" x14ac:dyDescent="0.25">
      <c r="A618" s="1">
        <v>25</v>
      </c>
      <c r="B618" t="str">
        <f t="shared" si="45"/>
        <v>Tony Glass</v>
      </c>
      <c r="C618">
        <f t="shared" si="46"/>
        <v>4</v>
      </c>
      <c r="D618" s="17">
        <v>12</v>
      </c>
      <c r="E618">
        <v>0</v>
      </c>
      <c r="F618">
        <v>0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  <c r="P618">
        <v>0</v>
      </c>
      <c r="Q618">
        <v>0</v>
      </c>
      <c r="R618">
        <v>0</v>
      </c>
      <c r="S618" s="32">
        <f t="shared" si="47"/>
        <v>0</v>
      </c>
      <c r="T618" s="32">
        <f t="shared" si="48"/>
        <v>0</v>
      </c>
      <c r="U618" s="32">
        <f t="shared" si="49"/>
        <v>0</v>
      </c>
      <c r="V618" s="33">
        <f>VLOOKUP(C618,Schedule!$B$3:$T$11,INPUT!D602+1,FALSE)</f>
        <v>3</v>
      </c>
    </row>
    <row r="619" spans="1:22" ht="15" x14ac:dyDescent="0.25">
      <c r="A619" s="1">
        <v>26</v>
      </c>
      <c r="B619" t="str">
        <f t="shared" si="45"/>
        <v>Joe Wiese</v>
      </c>
      <c r="C619">
        <f t="shared" si="46"/>
        <v>4</v>
      </c>
      <c r="D619" s="17">
        <v>12</v>
      </c>
      <c r="E619">
        <v>0</v>
      </c>
      <c r="F619">
        <v>0</v>
      </c>
      <c r="G619">
        <v>0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  <c r="P619">
        <v>0</v>
      </c>
      <c r="Q619">
        <v>0</v>
      </c>
      <c r="R619">
        <v>0</v>
      </c>
      <c r="S619" s="32">
        <f t="shared" si="47"/>
        <v>0</v>
      </c>
      <c r="T619" s="32">
        <f t="shared" si="48"/>
        <v>0</v>
      </c>
      <c r="U619" s="32">
        <f t="shared" si="49"/>
        <v>0</v>
      </c>
      <c r="V619" s="33">
        <f>VLOOKUP(C619,Schedule!$B$3:$T$11,INPUT!D603+1,FALSE)</f>
        <v>3</v>
      </c>
    </row>
    <row r="620" spans="1:22" ht="15" x14ac:dyDescent="0.25">
      <c r="A620" s="1">
        <v>27</v>
      </c>
      <c r="B620" t="str">
        <f t="shared" si="45"/>
        <v>Phil Gangloff</v>
      </c>
      <c r="C620">
        <f t="shared" si="46"/>
        <v>4</v>
      </c>
      <c r="D620" s="17">
        <v>12</v>
      </c>
      <c r="E620">
        <v>3</v>
      </c>
      <c r="F620">
        <v>3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  <c r="P620">
        <v>0</v>
      </c>
      <c r="Q620">
        <v>0</v>
      </c>
      <c r="R620">
        <v>0</v>
      </c>
      <c r="S620" s="32">
        <f t="shared" si="47"/>
        <v>0</v>
      </c>
      <c r="T620" s="32">
        <f t="shared" si="48"/>
        <v>0</v>
      </c>
      <c r="U620" s="32">
        <f t="shared" si="49"/>
        <v>0</v>
      </c>
      <c r="V620" s="33">
        <f>VLOOKUP(C620,Schedule!$B$3:$T$11,INPUT!D604+1,FALSE)</f>
        <v>3</v>
      </c>
    </row>
    <row r="621" spans="1:22" ht="15" x14ac:dyDescent="0.25">
      <c r="A621" s="1">
        <v>28</v>
      </c>
      <c r="B621" t="str">
        <f t="shared" si="45"/>
        <v>Mike Angelica</v>
      </c>
      <c r="C621">
        <f t="shared" si="46"/>
        <v>4</v>
      </c>
      <c r="D621" s="17">
        <v>12</v>
      </c>
      <c r="E621">
        <v>2</v>
      </c>
      <c r="F621">
        <v>2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  <c r="P621">
        <v>0</v>
      </c>
      <c r="Q621">
        <v>0</v>
      </c>
      <c r="R621">
        <v>0</v>
      </c>
      <c r="S621" s="32">
        <f t="shared" si="47"/>
        <v>0</v>
      </c>
      <c r="T621" s="32">
        <f t="shared" si="48"/>
        <v>0</v>
      </c>
      <c r="U621" s="32">
        <f t="shared" si="49"/>
        <v>0</v>
      </c>
      <c r="V621" s="33">
        <f>VLOOKUP(C621,Schedule!$B$3:$T$11,INPUT!D605+1,FALSE)</f>
        <v>3</v>
      </c>
    </row>
    <row r="622" spans="1:22" ht="15" x14ac:dyDescent="0.25">
      <c r="A622" s="1">
        <v>29</v>
      </c>
      <c r="B622" t="str">
        <f t="shared" si="45"/>
        <v>Mike Weber</v>
      </c>
      <c r="C622">
        <f t="shared" si="46"/>
        <v>4</v>
      </c>
      <c r="D622" s="17">
        <v>12</v>
      </c>
      <c r="E622">
        <v>3</v>
      </c>
      <c r="F622">
        <v>3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0</v>
      </c>
      <c r="P622">
        <v>0</v>
      </c>
      <c r="Q622">
        <v>0</v>
      </c>
      <c r="R622">
        <v>0</v>
      </c>
      <c r="S622" s="32">
        <f t="shared" si="47"/>
        <v>0</v>
      </c>
      <c r="T622" s="32">
        <f t="shared" si="48"/>
        <v>0</v>
      </c>
      <c r="U622" s="32">
        <f t="shared" si="49"/>
        <v>0</v>
      </c>
      <c r="V622" s="33">
        <f>VLOOKUP(C622,Schedule!$B$3:$T$11,INPUT!D606+1,FALSE)</f>
        <v>3</v>
      </c>
    </row>
    <row r="623" spans="1:22" ht="15" x14ac:dyDescent="0.25">
      <c r="A623" s="1">
        <v>31</v>
      </c>
      <c r="B623" t="str">
        <f t="shared" si="45"/>
        <v>Tom McMahon</v>
      </c>
      <c r="C623">
        <f t="shared" si="46"/>
        <v>5</v>
      </c>
      <c r="D623" s="17">
        <v>12</v>
      </c>
      <c r="E623">
        <v>3</v>
      </c>
      <c r="F623">
        <v>3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  <c r="P623">
        <v>1</v>
      </c>
      <c r="Q623">
        <v>0</v>
      </c>
      <c r="R623">
        <v>0</v>
      </c>
      <c r="S623" s="32">
        <f t="shared" si="47"/>
        <v>0</v>
      </c>
      <c r="T623" s="32">
        <f t="shared" si="48"/>
        <v>0</v>
      </c>
      <c r="U623" s="32">
        <f t="shared" si="49"/>
        <v>0</v>
      </c>
      <c r="V623" s="33">
        <f>VLOOKUP(C623,Schedule!$B$3:$T$11,INPUT!D608+1,FALSE)</f>
        <v>9</v>
      </c>
    </row>
    <row r="624" spans="1:22" ht="15" x14ac:dyDescent="0.25">
      <c r="A624" s="1">
        <v>32</v>
      </c>
      <c r="B624" t="str">
        <f t="shared" si="45"/>
        <v>Elliot Fish</v>
      </c>
      <c r="C624">
        <f t="shared" si="46"/>
        <v>5</v>
      </c>
      <c r="D624" s="17">
        <v>12</v>
      </c>
      <c r="E624">
        <v>4</v>
      </c>
      <c r="F624">
        <v>4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0</v>
      </c>
      <c r="O624">
        <v>0</v>
      </c>
      <c r="P624">
        <v>0</v>
      </c>
      <c r="Q624">
        <v>0</v>
      </c>
      <c r="R624">
        <v>0</v>
      </c>
      <c r="S624" s="32">
        <f t="shared" si="47"/>
        <v>0</v>
      </c>
      <c r="T624" s="32">
        <f t="shared" si="48"/>
        <v>0</v>
      </c>
      <c r="U624" s="32">
        <f t="shared" si="49"/>
        <v>0</v>
      </c>
      <c r="V624" s="33">
        <f>VLOOKUP(C624,Schedule!$B$3:$T$11,INPUT!D609+1,FALSE)</f>
        <v>9</v>
      </c>
    </row>
    <row r="625" spans="1:22" ht="15" x14ac:dyDescent="0.25">
      <c r="A625" s="1">
        <v>33</v>
      </c>
      <c r="B625" t="str">
        <f t="shared" si="45"/>
        <v>Gus Giegling</v>
      </c>
      <c r="C625">
        <f t="shared" si="46"/>
        <v>5</v>
      </c>
      <c r="D625" s="17">
        <v>12</v>
      </c>
      <c r="E625">
        <v>0</v>
      </c>
      <c r="F625">
        <v>0</v>
      </c>
      <c r="G625">
        <v>0</v>
      </c>
      <c r="H625">
        <v>0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  <c r="P625">
        <v>0</v>
      </c>
      <c r="Q625">
        <v>0</v>
      </c>
      <c r="R625">
        <v>0</v>
      </c>
      <c r="S625" s="32">
        <f t="shared" si="47"/>
        <v>0</v>
      </c>
      <c r="T625" s="32">
        <f t="shared" si="48"/>
        <v>0</v>
      </c>
      <c r="U625" s="32">
        <f t="shared" si="49"/>
        <v>0</v>
      </c>
      <c r="V625" s="33">
        <f>VLOOKUP(C625,Schedule!$B$3:$T$11,INPUT!D610+1,FALSE)</f>
        <v>9</v>
      </c>
    </row>
    <row r="626" spans="1:22" ht="15" x14ac:dyDescent="0.25">
      <c r="A626" s="1">
        <v>34</v>
      </c>
      <c r="B626" t="str">
        <f t="shared" si="45"/>
        <v>Tommy Faulstich</v>
      </c>
      <c r="C626">
        <f t="shared" si="46"/>
        <v>5</v>
      </c>
      <c r="D626" s="17">
        <v>12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0</v>
      </c>
      <c r="N626">
        <v>0</v>
      </c>
      <c r="O626">
        <v>0</v>
      </c>
      <c r="P626">
        <v>0</v>
      </c>
      <c r="Q626">
        <v>0</v>
      </c>
      <c r="R626">
        <v>0</v>
      </c>
      <c r="S626" s="32">
        <f t="shared" si="47"/>
        <v>0</v>
      </c>
      <c r="T626" s="32">
        <f t="shared" si="48"/>
        <v>0</v>
      </c>
      <c r="U626" s="32">
        <f t="shared" si="49"/>
        <v>0</v>
      </c>
      <c r="V626" s="33">
        <f>VLOOKUP(C626,Schedule!$B$3:$T$11,INPUT!D611+1,FALSE)</f>
        <v>9</v>
      </c>
    </row>
    <row r="627" spans="1:22" ht="15" x14ac:dyDescent="0.25">
      <c r="A627" s="1">
        <v>35</v>
      </c>
      <c r="B627" t="str">
        <f t="shared" si="45"/>
        <v>Andrew Evola</v>
      </c>
      <c r="C627">
        <f t="shared" si="46"/>
        <v>5</v>
      </c>
      <c r="D627" s="17">
        <v>12</v>
      </c>
      <c r="E627">
        <v>0</v>
      </c>
      <c r="F627">
        <v>0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  <c r="P627">
        <v>0</v>
      </c>
      <c r="Q627">
        <v>0</v>
      </c>
      <c r="R627">
        <v>0</v>
      </c>
      <c r="S627" s="32">
        <f t="shared" si="47"/>
        <v>0</v>
      </c>
      <c r="T627" s="32">
        <f t="shared" si="48"/>
        <v>0</v>
      </c>
      <c r="U627" s="32">
        <f t="shared" si="49"/>
        <v>0</v>
      </c>
      <c r="V627" s="33">
        <f>VLOOKUP(C627,Schedule!$B$3:$T$11,INPUT!D612+1,FALSE)</f>
        <v>9</v>
      </c>
    </row>
    <row r="628" spans="1:22" ht="15" x14ac:dyDescent="0.25">
      <c r="A628" s="1">
        <v>36</v>
      </c>
      <c r="B628" t="str">
        <f t="shared" si="45"/>
        <v>Mark Connoley</v>
      </c>
      <c r="C628">
        <f t="shared" si="46"/>
        <v>5</v>
      </c>
      <c r="D628" s="17">
        <v>12</v>
      </c>
      <c r="E628">
        <v>4</v>
      </c>
      <c r="F628">
        <v>3</v>
      </c>
      <c r="G628">
        <v>1</v>
      </c>
      <c r="H628">
        <v>0</v>
      </c>
      <c r="I628">
        <v>1</v>
      </c>
      <c r="J628">
        <v>0</v>
      </c>
      <c r="K628">
        <v>0</v>
      </c>
      <c r="L628">
        <v>0</v>
      </c>
      <c r="M628">
        <v>1</v>
      </c>
      <c r="N628">
        <v>0</v>
      </c>
      <c r="O628">
        <v>0</v>
      </c>
      <c r="P628">
        <v>0</v>
      </c>
      <c r="Q628">
        <v>0</v>
      </c>
      <c r="R628">
        <v>0</v>
      </c>
      <c r="S628" s="32">
        <f t="shared" si="47"/>
        <v>0</v>
      </c>
      <c r="T628" s="32">
        <f t="shared" si="48"/>
        <v>0</v>
      </c>
      <c r="U628" s="32">
        <f t="shared" si="49"/>
        <v>0</v>
      </c>
      <c r="V628" s="33">
        <f>VLOOKUP(C628,Schedule!$B$3:$T$11,INPUT!D613+1,FALSE)</f>
        <v>9</v>
      </c>
    </row>
    <row r="629" spans="1:22" ht="15" x14ac:dyDescent="0.25">
      <c r="A629" s="1">
        <v>37</v>
      </c>
      <c r="B629" t="str">
        <f t="shared" si="45"/>
        <v>Tom Ciolek</v>
      </c>
      <c r="C629">
        <f t="shared" si="46"/>
        <v>6</v>
      </c>
      <c r="D629" s="17">
        <v>12</v>
      </c>
      <c r="E629">
        <v>3</v>
      </c>
      <c r="F629">
        <v>3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0</v>
      </c>
      <c r="P629">
        <v>0</v>
      </c>
      <c r="Q629">
        <v>0</v>
      </c>
      <c r="R629">
        <v>0</v>
      </c>
      <c r="S629" s="32">
        <f t="shared" si="47"/>
        <v>0</v>
      </c>
      <c r="T629" s="32">
        <f t="shared" si="48"/>
        <v>0</v>
      </c>
      <c r="U629" s="32">
        <f t="shared" si="49"/>
        <v>0</v>
      </c>
      <c r="V629" s="33">
        <f>VLOOKUP(C629,Schedule!$B$3:$T$11,INPUT!D614+1,FALSE)</f>
        <v>8</v>
      </c>
    </row>
    <row r="630" spans="1:22" ht="15" x14ac:dyDescent="0.25">
      <c r="A630" s="1">
        <v>38</v>
      </c>
      <c r="B630" t="str">
        <f t="shared" si="45"/>
        <v>Joe Mathes</v>
      </c>
      <c r="C630">
        <f t="shared" si="46"/>
        <v>6</v>
      </c>
      <c r="D630" s="17">
        <v>12</v>
      </c>
      <c r="E630">
        <v>3</v>
      </c>
      <c r="F630">
        <v>3</v>
      </c>
      <c r="G630">
        <v>1</v>
      </c>
      <c r="H630">
        <v>0</v>
      </c>
      <c r="I630">
        <v>0</v>
      </c>
      <c r="J630">
        <v>0</v>
      </c>
      <c r="K630">
        <v>1</v>
      </c>
      <c r="L630">
        <v>0</v>
      </c>
      <c r="M630">
        <v>0</v>
      </c>
      <c r="N630">
        <v>0</v>
      </c>
      <c r="O630">
        <v>0</v>
      </c>
      <c r="P630">
        <v>1</v>
      </c>
      <c r="Q630">
        <v>0</v>
      </c>
      <c r="R630">
        <v>0</v>
      </c>
      <c r="S630" s="32">
        <f t="shared" si="47"/>
        <v>0</v>
      </c>
      <c r="T630" s="32">
        <f t="shared" si="48"/>
        <v>0</v>
      </c>
      <c r="U630" s="32">
        <f t="shared" si="49"/>
        <v>0</v>
      </c>
      <c r="V630" s="33">
        <f>VLOOKUP(C630,Schedule!$B$3:$T$11,INPUT!D615+1,FALSE)</f>
        <v>8</v>
      </c>
    </row>
    <row r="631" spans="1:22" ht="15" x14ac:dyDescent="0.25">
      <c r="A631" s="1">
        <v>39</v>
      </c>
      <c r="B631" t="str">
        <f t="shared" si="45"/>
        <v>Dan Suchman</v>
      </c>
      <c r="C631">
        <f t="shared" si="46"/>
        <v>6</v>
      </c>
      <c r="D631" s="17">
        <v>12</v>
      </c>
      <c r="E631">
        <v>2</v>
      </c>
      <c r="F631">
        <v>2</v>
      </c>
      <c r="G631">
        <v>1</v>
      </c>
      <c r="H631">
        <v>0</v>
      </c>
      <c r="I631">
        <v>0</v>
      </c>
      <c r="J631">
        <v>0</v>
      </c>
      <c r="K631">
        <v>1</v>
      </c>
      <c r="L631">
        <v>0</v>
      </c>
      <c r="M631">
        <v>0</v>
      </c>
      <c r="N631">
        <v>0</v>
      </c>
      <c r="O631">
        <v>0</v>
      </c>
      <c r="P631">
        <v>0</v>
      </c>
      <c r="Q631">
        <v>0</v>
      </c>
      <c r="R631">
        <v>0</v>
      </c>
      <c r="S631" s="32">
        <f t="shared" si="47"/>
        <v>0</v>
      </c>
      <c r="T631" s="32">
        <f t="shared" si="48"/>
        <v>0</v>
      </c>
      <c r="U631" s="32">
        <f t="shared" si="49"/>
        <v>0</v>
      </c>
      <c r="V631" s="33">
        <f>VLOOKUP(C631,Schedule!$B$3:$T$11,INPUT!D616+1,FALSE)</f>
        <v>8</v>
      </c>
    </row>
    <row r="632" spans="1:22" ht="15" x14ac:dyDescent="0.25">
      <c r="A632" s="1">
        <v>40</v>
      </c>
      <c r="B632" t="str">
        <f t="shared" si="45"/>
        <v>Tom Meadows</v>
      </c>
      <c r="C632">
        <f t="shared" si="46"/>
        <v>6</v>
      </c>
      <c r="D632" s="17">
        <v>12</v>
      </c>
      <c r="E632">
        <v>3</v>
      </c>
      <c r="F632">
        <v>3</v>
      </c>
      <c r="G632">
        <v>1</v>
      </c>
      <c r="H632">
        <v>0</v>
      </c>
      <c r="I632">
        <v>0</v>
      </c>
      <c r="J632">
        <v>0</v>
      </c>
      <c r="K632">
        <v>1</v>
      </c>
      <c r="L632">
        <v>0</v>
      </c>
      <c r="M632">
        <v>0</v>
      </c>
      <c r="N632">
        <v>0</v>
      </c>
      <c r="O632">
        <v>0</v>
      </c>
      <c r="P632">
        <v>0</v>
      </c>
      <c r="Q632">
        <v>0</v>
      </c>
      <c r="R632">
        <v>0</v>
      </c>
      <c r="S632" s="32">
        <f t="shared" si="47"/>
        <v>0</v>
      </c>
      <c r="T632" s="32">
        <f t="shared" si="48"/>
        <v>0</v>
      </c>
      <c r="U632" s="32">
        <f t="shared" si="49"/>
        <v>0</v>
      </c>
      <c r="V632" s="33">
        <f>VLOOKUP(C632,Schedule!$B$3:$T$11,INPUT!D617+1,FALSE)</f>
        <v>8</v>
      </c>
    </row>
    <row r="633" spans="1:22" ht="15" x14ac:dyDescent="0.25">
      <c r="A633" s="1">
        <v>41</v>
      </c>
      <c r="B633" t="str">
        <f t="shared" si="45"/>
        <v>Todd Pierson</v>
      </c>
      <c r="C633">
        <f t="shared" si="46"/>
        <v>6</v>
      </c>
      <c r="D633" s="17">
        <v>12</v>
      </c>
      <c r="E633">
        <v>2</v>
      </c>
      <c r="F633">
        <v>2</v>
      </c>
      <c r="G633">
        <v>0</v>
      </c>
      <c r="H633">
        <v>0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  <c r="P633">
        <v>0</v>
      </c>
      <c r="Q633">
        <v>0</v>
      </c>
      <c r="R633">
        <v>0</v>
      </c>
      <c r="S633" s="32">
        <f t="shared" si="47"/>
        <v>0</v>
      </c>
      <c r="T633" s="32">
        <f t="shared" si="48"/>
        <v>0</v>
      </c>
      <c r="U633" s="32">
        <f t="shared" si="49"/>
        <v>0</v>
      </c>
      <c r="V633" s="33">
        <f>VLOOKUP(C633,Schedule!$B$3:$T$11,INPUT!D618+1,FALSE)</f>
        <v>8</v>
      </c>
    </row>
    <row r="634" spans="1:22" ht="15" x14ac:dyDescent="0.25">
      <c r="A634" s="1">
        <v>42</v>
      </c>
      <c r="B634" t="str">
        <f t="shared" si="45"/>
        <v>Tim O'Connell</v>
      </c>
      <c r="C634">
        <f t="shared" si="46"/>
        <v>6</v>
      </c>
      <c r="D634" s="17">
        <v>12</v>
      </c>
      <c r="E634">
        <v>3</v>
      </c>
      <c r="F634">
        <v>3</v>
      </c>
      <c r="G634">
        <v>2</v>
      </c>
      <c r="H634">
        <v>0</v>
      </c>
      <c r="I634">
        <v>0</v>
      </c>
      <c r="J634">
        <v>0</v>
      </c>
      <c r="K634">
        <v>2</v>
      </c>
      <c r="L634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  <c r="S634" s="32">
        <f t="shared" si="47"/>
        <v>0</v>
      </c>
      <c r="T634" s="32">
        <f t="shared" si="48"/>
        <v>0</v>
      </c>
      <c r="U634" s="32">
        <f t="shared" si="49"/>
        <v>0</v>
      </c>
      <c r="V634" s="33">
        <f>VLOOKUP(C634,Schedule!$B$3:$T$11,INPUT!D619+1,FALSE)</f>
        <v>8</v>
      </c>
    </row>
    <row r="635" spans="1:22" ht="15" x14ac:dyDescent="0.25">
      <c r="A635" s="1">
        <v>43</v>
      </c>
      <c r="B635" t="str">
        <f t="shared" si="45"/>
        <v>Pepe Greco</v>
      </c>
      <c r="C635">
        <f t="shared" si="46"/>
        <v>6</v>
      </c>
      <c r="D635" s="17">
        <v>12</v>
      </c>
      <c r="E635">
        <v>2</v>
      </c>
      <c r="F635">
        <v>2</v>
      </c>
      <c r="G635">
        <v>1</v>
      </c>
      <c r="H635">
        <v>0</v>
      </c>
      <c r="I635">
        <v>0</v>
      </c>
      <c r="J635">
        <v>0</v>
      </c>
      <c r="K635">
        <v>1</v>
      </c>
      <c r="L635">
        <v>0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0</v>
      </c>
      <c r="S635" s="32">
        <f t="shared" si="47"/>
        <v>0</v>
      </c>
      <c r="T635" s="32">
        <f t="shared" si="48"/>
        <v>0</v>
      </c>
      <c r="U635" s="32">
        <f t="shared" si="49"/>
        <v>0</v>
      </c>
      <c r="V635" s="33">
        <f>VLOOKUP(C635,Schedule!$B$3:$T$11,INPUT!D620+1,FALSE)</f>
        <v>8</v>
      </c>
    </row>
    <row r="636" spans="1:22" ht="15" x14ac:dyDescent="0.25">
      <c r="A636" s="1">
        <v>44</v>
      </c>
      <c r="B636" t="str">
        <f t="shared" si="45"/>
        <v>Tony Mazzuca</v>
      </c>
      <c r="C636">
        <f t="shared" si="46"/>
        <v>7</v>
      </c>
      <c r="D636" s="17">
        <v>12</v>
      </c>
      <c r="E636">
        <v>3</v>
      </c>
      <c r="F636">
        <v>3</v>
      </c>
      <c r="G636">
        <v>2</v>
      </c>
      <c r="H636">
        <v>0</v>
      </c>
      <c r="I636">
        <v>0</v>
      </c>
      <c r="J636">
        <v>0</v>
      </c>
      <c r="K636">
        <v>2</v>
      </c>
      <c r="L636">
        <v>0</v>
      </c>
      <c r="M636">
        <v>0</v>
      </c>
      <c r="N636">
        <v>0</v>
      </c>
      <c r="O636">
        <v>0</v>
      </c>
      <c r="P636">
        <v>0</v>
      </c>
      <c r="Q636">
        <v>0</v>
      </c>
      <c r="R636">
        <v>0</v>
      </c>
      <c r="S636" s="32">
        <f t="shared" si="47"/>
        <v>0</v>
      </c>
      <c r="T636" s="32">
        <f t="shared" si="48"/>
        <v>0</v>
      </c>
      <c r="U636" s="32">
        <f t="shared" si="49"/>
        <v>0</v>
      </c>
      <c r="V636" s="33">
        <f>VLOOKUP(C636,Schedule!$B$3:$T$11,INPUT!D621+1,FALSE)</f>
        <v>1</v>
      </c>
    </row>
    <row r="637" spans="1:22" ht="15" x14ac:dyDescent="0.25">
      <c r="A637" s="1">
        <v>45</v>
      </c>
      <c r="B637" t="str">
        <f t="shared" si="45"/>
        <v>Sean Shoults</v>
      </c>
      <c r="C637">
        <f t="shared" si="46"/>
        <v>7</v>
      </c>
      <c r="D637" s="17">
        <v>12</v>
      </c>
      <c r="E637">
        <v>3</v>
      </c>
      <c r="F637">
        <v>3</v>
      </c>
      <c r="G637">
        <v>0</v>
      </c>
      <c r="H637">
        <v>0</v>
      </c>
      <c r="I637">
        <v>0</v>
      </c>
      <c r="J637">
        <v>0</v>
      </c>
      <c r="K637">
        <v>0</v>
      </c>
      <c r="L637">
        <v>0</v>
      </c>
      <c r="M637">
        <v>0</v>
      </c>
      <c r="N637">
        <v>0</v>
      </c>
      <c r="O637">
        <v>0</v>
      </c>
      <c r="P637">
        <v>0</v>
      </c>
      <c r="Q637">
        <v>0</v>
      </c>
      <c r="R637">
        <v>0</v>
      </c>
      <c r="S637" s="32">
        <f t="shared" si="47"/>
        <v>0</v>
      </c>
      <c r="T637" s="32">
        <f t="shared" si="48"/>
        <v>0</v>
      </c>
      <c r="U637" s="32">
        <f t="shared" si="49"/>
        <v>0</v>
      </c>
      <c r="V637" s="33">
        <f>VLOOKUP(C637,Schedule!$B$3:$T$11,INPUT!D622+1,FALSE)</f>
        <v>1</v>
      </c>
    </row>
    <row r="638" spans="1:22" ht="15" x14ac:dyDescent="0.25">
      <c r="A638" s="1">
        <v>47</v>
      </c>
      <c r="B638" t="str">
        <f t="shared" si="45"/>
        <v>Lou Cole</v>
      </c>
      <c r="C638">
        <f t="shared" si="46"/>
        <v>7</v>
      </c>
      <c r="D638" s="17">
        <v>12</v>
      </c>
      <c r="E638">
        <v>4</v>
      </c>
      <c r="F638">
        <v>4</v>
      </c>
      <c r="G638">
        <v>1</v>
      </c>
      <c r="H638">
        <v>0</v>
      </c>
      <c r="I638">
        <v>0</v>
      </c>
      <c r="J638">
        <v>0</v>
      </c>
      <c r="K638">
        <v>1</v>
      </c>
      <c r="L638">
        <v>0</v>
      </c>
      <c r="M638">
        <v>0</v>
      </c>
      <c r="N638">
        <v>0</v>
      </c>
      <c r="O638">
        <v>0</v>
      </c>
      <c r="P638">
        <v>0</v>
      </c>
      <c r="Q638">
        <v>0</v>
      </c>
      <c r="R638">
        <v>0</v>
      </c>
      <c r="S638" s="32">
        <f t="shared" si="47"/>
        <v>0</v>
      </c>
      <c r="T638" s="32">
        <f t="shared" si="48"/>
        <v>0</v>
      </c>
      <c r="U638" s="32">
        <f t="shared" si="49"/>
        <v>0</v>
      </c>
      <c r="V638" s="33">
        <f>VLOOKUP(C638,Schedule!$B$3:$T$11,INPUT!D624+1,FALSE)</f>
        <v>1</v>
      </c>
    </row>
    <row r="639" spans="1:22" ht="15" x14ac:dyDescent="0.25">
      <c r="A639" s="1">
        <v>48</v>
      </c>
      <c r="B639" t="str">
        <f t="shared" si="45"/>
        <v>Mike Haukap</v>
      </c>
      <c r="C639">
        <f t="shared" si="46"/>
        <v>7</v>
      </c>
      <c r="D639" s="17">
        <v>12</v>
      </c>
      <c r="E639">
        <v>3</v>
      </c>
      <c r="F639">
        <v>3</v>
      </c>
      <c r="G639">
        <v>1</v>
      </c>
      <c r="H639">
        <v>0</v>
      </c>
      <c r="I639">
        <v>0</v>
      </c>
      <c r="J639">
        <v>0</v>
      </c>
      <c r="K639">
        <v>1</v>
      </c>
      <c r="L639">
        <v>0</v>
      </c>
      <c r="M639">
        <v>0</v>
      </c>
      <c r="N639">
        <v>0</v>
      </c>
      <c r="O639">
        <v>0</v>
      </c>
      <c r="P639">
        <v>0</v>
      </c>
      <c r="Q639">
        <v>0</v>
      </c>
      <c r="R639">
        <v>0</v>
      </c>
      <c r="S639" s="32">
        <f t="shared" si="47"/>
        <v>0</v>
      </c>
      <c r="T639" s="32">
        <f t="shared" si="48"/>
        <v>0</v>
      </c>
      <c r="U639" s="32">
        <f t="shared" si="49"/>
        <v>0</v>
      </c>
      <c r="V639" s="33">
        <f>VLOOKUP(C639,Schedule!$B$3:$T$11,INPUT!D625+1,FALSE)</f>
        <v>1</v>
      </c>
    </row>
    <row r="640" spans="1:22" ht="15" x14ac:dyDescent="0.25">
      <c r="A640" s="1">
        <v>49</v>
      </c>
      <c r="B640" t="str">
        <f t="shared" si="45"/>
        <v>Adam Wiesehan</v>
      </c>
      <c r="C640">
        <f t="shared" si="46"/>
        <v>7</v>
      </c>
      <c r="D640" s="17">
        <v>12</v>
      </c>
      <c r="E640">
        <v>3</v>
      </c>
      <c r="F640">
        <v>3</v>
      </c>
      <c r="G640">
        <v>1</v>
      </c>
      <c r="H640">
        <v>0</v>
      </c>
      <c r="I640">
        <v>0</v>
      </c>
      <c r="J640">
        <v>0</v>
      </c>
      <c r="K640">
        <v>1</v>
      </c>
      <c r="L640">
        <v>0</v>
      </c>
      <c r="M640">
        <v>0</v>
      </c>
      <c r="N640">
        <v>0</v>
      </c>
      <c r="O640">
        <v>0</v>
      </c>
      <c r="P640">
        <v>0</v>
      </c>
      <c r="Q640">
        <v>0</v>
      </c>
      <c r="R640">
        <v>0</v>
      </c>
      <c r="S640" s="32">
        <f t="shared" si="47"/>
        <v>0</v>
      </c>
      <c r="T640" s="32">
        <f t="shared" si="48"/>
        <v>0</v>
      </c>
      <c r="U640" s="32">
        <f t="shared" si="49"/>
        <v>0</v>
      </c>
      <c r="V640" s="33">
        <f>VLOOKUP(C640,Schedule!$B$3:$T$11,INPUT!D626+1,FALSE)</f>
        <v>1</v>
      </c>
    </row>
    <row r="641" spans="1:22" ht="15" x14ac:dyDescent="0.25">
      <c r="A641" s="1">
        <v>50</v>
      </c>
      <c r="B641" t="str">
        <f t="shared" si="45"/>
        <v>Jerrod Scowden</v>
      </c>
      <c r="C641">
        <f t="shared" si="46"/>
        <v>7</v>
      </c>
      <c r="D641" s="17">
        <v>12</v>
      </c>
      <c r="E641">
        <v>0</v>
      </c>
      <c r="F641">
        <v>0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0</v>
      </c>
      <c r="P641">
        <v>0</v>
      </c>
      <c r="Q641">
        <v>0</v>
      </c>
      <c r="R641">
        <v>0</v>
      </c>
      <c r="S641" s="32">
        <f t="shared" si="47"/>
        <v>0</v>
      </c>
      <c r="T641" s="32">
        <f t="shared" si="48"/>
        <v>0</v>
      </c>
      <c r="U641" s="32">
        <f t="shared" si="49"/>
        <v>0</v>
      </c>
      <c r="V641" s="33">
        <f>VLOOKUP(C641,Schedule!$B$3:$T$11,INPUT!D627+1,FALSE)</f>
        <v>1</v>
      </c>
    </row>
    <row r="642" spans="1:22" ht="15" x14ac:dyDescent="0.25">
      <c r="A642" s="1">
        <v>51</v>
      </c>
      <c r="B642" t="str">
        <f t="shared" ref="B642:B705" si="50">VLOOKUP(A642,RosterVL,2,FALSE)</f>
        <v>Brian Timmons</v>
      </c>
      <c r="C642">
        <f t="shared" ref="C642:C705" si="51">VLOOKUP(A642,RosterVL,3,FALSE)</f>
        <v>8</v>
      </c>
      <c r="D642" s="17">
        <v>12</v>
      </c>
      <c r="E642">
        <v>2</v>
      </c>
      <c r="F642">
        <v>2</v>
      </c>
      <c r="G642">
        <v>0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0</v>
      </c>
      <c r="P642">
        <v>0</v>
      </c>
      <c r="Q642">
        <v>0</v>
      </c>
      <c r="R642">
        <v>0</v>
      </c>
      <c r="S642" s="32">
        <f t="shared" ref="S642:S705" si="52">IF(SUM(K642:N642)=G642,0,1)</f>
        <v>0</v>
      </c>
      <c r="T642" s="32">
        <f t="shared" ref="T642:T705" si="53">IF(SUM(F642,I642,J642)=E642,0,1)</f>
        <v>0</v>
      </c>
      <c r="U642" s="32">
        <f t="shared" ref="U642:U705" si="54">IF(E642-SUM(I642,J642)=F642,0,1)</f>
        <v>0</v>
      </c>
      <c r="V642" s="33">
        <f>VLOOKUP(C642,Schedule!$B$3:$T$11,INPUT!D628+1,FALSE)</f>
        <v>6</v>
      </c>
    </row>
    <row r="643" spans="1:22" ht="15" x14ac:dyDescent="0.25">
      <c r="A643" s="1">
        <v>52</v>
      </c>
      <c r="B643" t="str">
        <f t="shared" si="50"/>
        <v>Jason Perniciaro</v>
      </c>
      <c r="C643">
        <f t="shared" si="51"/>
        <v>8</v>
      </c>
      <c r="D643" s="17">
        <v>12</v>
      </c>
      <c r="E643">
        <v>2</v>
      </c>
      <c r="F643">
        <v>2</v>
      </c>
      <c r="G643">
        <v>1</v>
      </c>
      <c r="H643">
        <v>0</v>
      </c>
      <c r="I643">
        <v>0</v>
      </c>
      <c r="J643">
        <v>0</v>
      </c>
      <c r="K643">
        <v>1</v>
      </c>
      <c r="L64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</v>
      </c>
      <c r="S643" s="32">
        <f t="shared" si="52"/>
        <v>0</v>
      </c>
      <c r="T643" s="32">
        <f t="shared" si="53"/>
        <v>0</v>
      </c>
      <c r="U643" s="32">
        <f t="shared" si="54"/>
        <v>0</v>
      </c>
      <c r="V643" s="33">
        <f>VLOOKUP(C643,Schedule!$B$3:$T$11,INPUT!D629+1,FALSE)</f>
        <v>6</v>
      </c>
    </row>
    <row r="644" spans="1:22" ht="15" x14ac:dyDescent="0.25">
      <c r="A644" s="1">
        <v>53</v>
      </c>
      <c r="B644" t="str">
        <f t="shared" si="50"/>
        <v>Jeff Fuller</v>
      </c>
      <c r="C644">
        <f t="shared" si="51"/>
        <v>8</v>
      </c>
      <c r="D644" s="17">
        <v>12</v>
      </c>
      <c r="E644">
        <v>2</v>
      </c>
      <c r="F644">
        <v>2</v>
      </c>
      <c r="G644">
        <v>0</v>
      </c>
      <c r="H644">
        <v>0</v>
      </c>
      <c r="I644">
        <v>0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1</v>
      </c>
      <c r="P644">
        <v>0</v>
      </c>
      <c r="Q644">
        <v>0</v>
      </c>
      <c r="R644">
        <v>1</v>
      </c>
      <c r="S644" s="32">
        <f t="shared" si="52"/>
        <v>0</v>
      </c>
      <c r="T644" s="32">
        <f t="shared" si="53"/>
        <v>0</v>
      </c>
      <c r="U644" s="32">
        <f t="shared" si="54"/>
        <v>0</v>
      </c>
      <c r="V644" s="33">
        <f>VLOOKUP(C644,Schedule!$B$3:$T$11,INPUT!D630+1,FALSE)</f>
        <v>6</v>
      </c>
    </row>
    <row r="645" spans="1:22" ht="15" x14ac:dyDescent="0.25">
      <c r="A645" s="1">
        <v>54</v>
      </c>
      <c r="B645" t="str">
        <f t="shared" si="50"/>
        <v>Marty Plassmeyer</v>
      </c>
      <c r="C645">
        <f t="shared" si="51"/>
        <v>8</v>
      </c>
      <c r="D645" s="17">
        <v>12</v>
      </c>
      <c r="E645">
        <v>2</v>
      </c>
      <c r="F645">
        <v>2</v>
      </c>
      <c r="G645">
        <v>0</v>
      </c>
      <c r="H645">
        <v>0</v>
      </c>
      <c r="I645">
        <v>0</v>
      </c>
      <c r="J645">
        <v>0</v>
      </c>
      <c r="K645">
        <v>0</v>
      </c>
      <c r="L645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 s="32">
        <f t="shared" si="52"/>
        <v>0</v>
      </c>
      <c r="T645" s="32">
        <f t="shared" si="53"/>
        <v>0</v>
      </c>
      <c r="U645" s="32">
        <f t="shared" si="54"/>
        <v>0</v>
      </c>
      <c r="V645" s="33">
        <f>VLOOKUP(C645,Schedule!$B$3:$T$11,INPUT!D631+1,FALSE)</f>
        <v>6</v>
      </c>
    </row>
    <row r="646" spans="1:22" ht="15" x14ac:dyDescent="0.25">
      <c r="A646" s="1">
        <v>55</v>
      </c>
      <c r="B646" t="str">
        <f t="shared" si="50"/>
        <v>Mike McCoy</v>
      </c>
      <c r="C646">
        <f t="shared" si="51"/>
        <v>8</v>
      </c>
      <c r="D646" s="17">
        <v>12</v>
      </c>
      <c r="E646">
        <v>2</v>
      </c>
      <c r="F646">
        <v>2</v>
      </c>
      <c r="G646">
        <v>1</v>
      </c>
      <c r="H646">
        <v>0</v>
      </c>
      <c r="I646">
        <v>0</v>
      </c>
      <c r="J646">
        <v>0</v>
      </c>
      <c r="K646">
        <v>1</v>
      </c>
      <c r="L646">
        <v>0</v>
      </c>
      <c r="M646">
        <v>0</v>
      </c>
      <c r="N646">
        <v>0</v>
      </c>
      <c r="O646">
        <v>0</v>
      </c>
      <c r="P646">
        <v>0</v>
      </c>
      <c r="Q646">
        <v>0</v>
      </c>
      <c r="R646">
        <v>0</v>
      </c>
      <c r="S646" s="32">
        <f t="shared" si="52"/>
        <v>0</v>
      </c>
      <c r="T646" s="32">
        <f t="shared" si="53"/>
        <v>0</v>
      </c>
      <c r="U646" s="32">
        <f t="shared" si="54"/>
        <v>0</v>
      </c>
      <c r="V646" s="33">
        <f>VLOOKUP(C646,Schedule!$B$3:$T$11,INPUT!D632+1,FALSE)</f>
        <v>6</v>
      </c>
    </row>
    <row r="647" spans="1:22" ht="15" x14ac:dyDescent="0.25">
      <c r="A647" s="1">
        <v>56</v>
      </c>
      <c r="B647" t="str">
        <f t="shared" si="50"/>
        <v>Sam Scharenberg</v>
      </c>
      <c r="C647">
        <f t="shared" si="51"/>
        <v>8</v>
      </c>
      <c r="D647" s="17">
        <v>12</v>
      </c>
      <c r="E647">
        <v>2</v>
      </c>
      <c r="F647">
        <v>2</v>
      </c>
      <c r="G647">
        <v>1</v>
      </c>
      <c r="H647">
        <v>0</v>
      </c>
      <c r="I647">
        <v>0</v>
      </c>
      <c r="J647">
        <v>0</v>
      </c>
      <c r="K647">
        <v>1</v>
      </c>
      <c r="L647">
        <v>0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0</v>
      </c>
      <c r="S647" s="32">
        <f t="shared" si="52"/>
        <v>0</v>
      </c>
      <c r="T647" s="32">
        <f t="shared" si="53"/>
        <v>0</v>
      </c>
      <c r="U647" s="32">
        <f t="shared" si="54"/>
        <v>0</v>
      </c>
      <c r="V647" s="33">
        <f>VLOOKUP(C647,Schedule!$B$3:$T$11,INPUT!D633+1,FALSE)</f>
        <v>6</v>
      </c>
    </row>
    <row r="648" spans="1:22" ht="15" x14ac:dyDescent="0.25">
      <c r="A648" s="1">
        <v>59</v>
      </c>
      <c r="B648" t="str">
        <f t="shared" si="50"/>
        <v>Bob Farrell</v>
      </c>
      <c r="C648">
        <f t="shared" si="51"/>
        <v>9</v>
      </c>
      <c r="D648" s="17">
        <v>12</v>
      </c>
      <c r="E648">
        <v>0</v>
      </c>
      <c r="F648">
        <v>0</v>
      </c>
      <c r="G648">
        <v>0</v>
      </c>
      <c r="H648">
        <v>0</v>
      </c>
      <c r="I648">
        <v>0</v>
      </c>
      <c r="J648">
        <v>0</v>
      </c>
      <c r="K648">
        <v>0</v>
      </c>
      <c r="L648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0</v>
      </c>
      <c r="S648" s="32">
        <f t="shared" si="52"/>
        <v>0</v>
      </c>
      <c r="T648" s="32">
        <f t="shared" si="53"/>
        <v>0</v>
      </c>
      <c r="U648" s="32">
        <f t="shared" si="54"/>
        <v>0</v>
      </c>
      <c r="V648" s="33">
        <f>VLOOKUP(C648,Schedule!$B$3:$T$11,INPUT!D636+1,FALSE)</f>
        <v>5</v>
      </c>
    </row>
    <row r="649" spans="1:22" ht="15" x14ac:dyDescent="0.25">
      <c r="A649" s="1">
        <v>61</v>
      </c>
      <c r="B649" t="str">
        <f t="shared" si="50"/>
        <v>Mike Gebhardt</v>
      </c>
      <c r="C649">
        <f t="shared" si="51"/>
        <v>9</v>
      </c>
      <c r="D649" s="17">
        <v>12</v>
      </c>
      <c r="E649">
        <v>4</v>
      </c>
      <c r="F649">
        <v>4</v>
      </c>
      <c r="G649">
        <v>2</v>
      </c>
      <c r="H649">
        <v>0</v>
      </c>
      <c r="I649">
        <v>0</v>
      </c>
      <c r="J649">
        <v>0</v>
      </c>
      <c r="K649">
        <v>2</v>
      </c>
      <c r="L649">
        <v>0</v>
      </c>
      <c r="M649">
        <v>0</v>
      </c>
      <c r="N649">
        <v>0</v>
      </c>
      <c r="O649">
        <v>1</v>
      </c>
      <c r="P649">
        <v>0</v>
      </c>
      <c r="Q649">
        <v>0</v>
      </c>
      <c r="R649">
        <v>0</v>
      </c>
      <c r="S649" s="32">
        <f t="shared" si="52"/>
        <v>0</v>
      </c>
      <c r="T649" s="32">
        <f t="shared" si="53"/>
        <v>0</v>
      </c>
      <c r="U649" s="32">
        <f t="shared" si="54"/>
        <v>0</v>
      </c>
      <c r="V649" s="33">
        <f>VLOOKUP(C649,Schedule!$B$3:$T$11,INPUT!D638+1,FALSE)</f>
        <v>5</v>
      </c>
    </row>
    <row r="650" spans="1:22" ht="15" x14ac:dyDescent="0.25">
      <c r="A650" s="1">
        <v>62</v>
      </c>
      <c r="B650" t="str">
        <f t="shared" si="50"/>
        <v>Larry Lasley</v>
      </c>
      <c r="C650">
        <f t="shared" si="51"/>
        <v>9</v>
      </c>
      <c r="D650" s="17">
        <v>12</v>
      </c>
      <c r="E650">
        <v>0</v>
      </c>
      <c r="F650">
        <v>0</v>
      </c>
      <c r="G650">
        <v>0</v>
      </c>
      <c r="H650">
        <v>0</v>
      </c>
      <c r="I650">
        <v>0</v>
      </c>
      <c r="J650">
        <v>0</v>
      </c>
      <c r="K650">
        <v>0</v>
      </c>
      <c r="L650">
        <v>0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0</v>
      </c>
      <c r="S650" s="32">
        <f t="shared" si="52"/>
        <v>0</v>
      </c>
      <c r="T650" s="32">
        <f t="shared" si="53"/>
        <v>0</v>
      </c>
      <c r="U650" s="32">
        <f t="shared" si="54"/>
        <v>0</v>
      </c>
      <c r="V650" s="33">
        <f>VLOOKUP(C650,Schedule!$B$3:$T$11,INPUT!D639+1,FALSE)</f>
        <v>5</v>
      </c>
    </row>
    <row r="651" spans="1:22" ht="15" x14ac:dyDescent="0.25">
      <c r="A651" s="1">
        <v>63</v>
      </c>
      <c r="B651" t="str">
        <f t="shared" si="50"/>
        <v>Doug McCluskey</v>
      </c>
      <c r="C651">
        <f t="shared" si="51"/>
        <v>9</v>
      </c>
      <c r="D651" s="17">
        <v>12</v>
      </c>
      <c r="E651">
        <v>0</v>
      </c>
      <c r="F651">
        <v>0</v>
      </c>
      <c r="G651">
        <v>0</v>
      </c>
      <c r="H651">
        <v>0</v>
      </c>
      <c r="I651">
        <v>0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  <c r="S651" s="32">
        <f t="shared" si="52"/>
        <v>0</v>
      </c>
      <c r="T651" s="32">
        <f t="shared" si="53"/>
        <v>0</v>
      </c>
      <c r="U651" s="32">
        <f t="shared" si="54"/>
        <v>0</v>
      </c>
      <c r="V651" s="33">
        <f>VLOOKUP(C651,Schedule!$B$3:$T$11,INPUT!D640+1,FALSE)</f>
        <v>5</v>
      </c>
    </row>
    <row r="652" spans="1:22" ht="15" x14ac:dyDescent="0.25">
      <c r="A652" s="1">
        <v>64</v>
      </c>
      <c r="B652" t="str">
        <f t="shared" si="50"/>
        <v>Tyler Rosen</v>
      </c>
      <c r="C652">
        <f t="shared" si="51"/>
        <v>9</v>
      </c>
      <c r="D652" s="17">
        <v>12</v>
      </c>
      <c r="E652">
        <v>5</v>
      </c>
      <c r="F652">
        <v>5</v>
      </c>
      <c r="G652">
        <v>1</v>
      </c>
      <c r="H652">
        <v>0</v>
      </c>
      <c r="I652">
        <v>0</v>
      </c>
      <c r="J652">
        <v>0</v>
      </c>
      <c r="K652">
        <v>1</v>
      </c>
      <c r="L652">
        <v>0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  <c r="S652" s="32">
        <f t="shared" si="52"/>
        <v>0</v>
      </c>
      <c r="T652" s="32">
        <f t="shared" si="53"/>
        <v>0</v>
      </c>
      <c r="U652" s="32">
        <f t="shared" si="54"/>
        <v>0</v>
      </c>
      <c r="V652" s="33">
        <f>VLOOKUP(C652,Schedule!$B$3:$T$11,INPUT!D641+1,FALSE)</f>
        <v>5</v>
      </c>
    </row>
    <row r="653" spans="1:22" ht="15" x14ac:dyDescent="0.25">
      <c r="A653" s="1">
        <v>2</v>
      </c>
      <c r="B653" t="str">
        <f t="shared" si="50"/>
        <v>Mike Rainbolt</v>
      </c>
      <c r="C653">
        <f t="shared" si="51"/>
        <v>1</v>
      </c>
      <c r="D653" s="17">
        <v>12</v>
      </c>
      <c r="E653">
        <v>0</v>
      </c>
      <c r="F653">
        <v>0</v>
      </c>
      <c r="G653">
        <v>0</v>
      </c>
      <c r="H653">
        <v>0</v>
      </c>
      <c r="I653">
        <v>0</v>
      </c>
      <c r="J653">
        <v>0</v>
      </c>
      <c r="K653">
        <v>0</v>
      </c>
      <c r="L653">
        <v>0</v>
      </c>
      <c r="M653">
        <v>0</v>
      </c>
      <c r="N653">
        <v>0</v>
      </c>
      <c r="O653">
        <v>0</v>
      </c>
      <c r="P653">
        <v>0</v>
      </c>
      <c r="Q653">
        <v>0</v>
      </c>
      <c r="R653">
        <v>0</v>
      </c>
      <c r="S653" s="32">
        <f t="shared" si="52"/>
        <v>0</v>
      </c>
      <c r="T653" s="32">
        <f t="shared" si="53"/>
        <v>0</v>
      </c>
      <c r="U653" s="32">
        <f t="shared" si="54"/>
        <v>0</v>
      </c>
      <c r="V653" s="33">
        <f>VLOOKUP(C653,Schedule!$B$3:$T$11,INPUT!D579+1,FALSE)</f>
        <v>7</v>
      </c>
    </row>
    <row r="654" spans="1:22" ht="15" x14ac:dyDescent="0.25">
      <c r="A654" s="1">
        <v>3</v>
      </c>
      <c r="B654" t="str">
        <f t="shared" si="50"/>
        <v>Steven Dooley</v>
      </c>
      <c r="C654">
        <f t="shared" si="51"/>
        <v>1</v>
      </c>
      <c r="D654" s="17">
        <v>12</v>
      </c>
      <c r="E654">
        <v>3</v>
      </c>
      <c r="F654">
        <v>3</v>
      </c>
      <c r="G654">
        <v>2</v>
      </c>
      <c r="H654">
        <v>0</v>
      </c>
      <c r="I654">
        <v>0</v>
      </c>
      <c r="J654">
        <v>0</v>
      </c>
      <c r="K654">
        <v>2</v>
      </c>
      <c r="L654">
        <v>0</v>
      </c>
      <c r="M654">
        <v>0</v>
      </c>
      <c r="N654">
        <v>0</v>
      </c>
      <c r="O654">
        <v>0</v>
      </c>
      <c r="P654">
        <v>0</v>
      </c>
      <c r="Q654">
        <v>0</v>
      </c>
      <c r="R654">
        <v>0</v>
      </c>
      <c r="S654" s="32">
        <f t="shared" si="52"/>
        <v>0</v>
      </c>
      <c r="T654" s="32">
        <f t="shared" si="53"/>
        <v>0</v>
      </c>
      <c r="U654" s="32">
        <f t="shared" si="54"/>
        <v>0</v>
      </c>
      <c r="V654" s="33">
        <f>VLOOKUP(C654,Schedule!$B$3:$T$11,INPUT!D580+1,FALSE)</f>
        <v>7</v>
      </c>
    </row>
    <row r="655" spans="1:22" ht="15" x14ac:dyDescent="0.25">
      <c r="A655" s="1">
        <v>4</v>
      </c>
      <c r="B655" t="str">
        <f t="shared" si="50"/>
        <v>Dave Kohring</v>
      </c>
      <c r="C655">
        <f t="shared" si="51"/>
        <v>1</v>
      </c>
      <c r="D655" s="17">
        <v>13</v>
      </c>
      <c r="E655">
        <v>4</v>
      </c>
      <c r="F655">
        <v>4</v>
      </c>
      <c r="G655">
        <v>1</v>
      </c>
      <c r="H655">
        <v>0</v>
      </c>
      <c r="I655">
        <v>0</v>
      </c>
      <c r="J655">
        <v>0</v>
      </c>
      <c r="K655">
        <v>1</v>
      </c>
      <c r="L655">
        <v>0</v>
      </c>
      <c r="M655">
        <v>0</v>
      </c>
      <c r="N655">
        <v>0</v>
      </c>
      <c r="O655">
        <v>1</v>
      </c>
      <c r="P655">
        <v>0</v>
      </c>
      <c r="Q655">
        <v>0</v>
      </c>
      <c r="R655">
        <v>0</v>
      </c>
      <c r="S655" s="32">
        <f t="shared" si="52"/>
        <v>0</v>
      </c>
      <c r="T655" s="32">
        <f t="shared" si="53"/>
        <v>0</v>
      </c>
      <c r="U655" s="32">
        <f t="shared" si="54"/>
        <v>0</v>
      </c>
      <c r="V655" s="33">
        <f>VLOOKUP(C655,Schedule!$B$3:$T$11,INPUT!D645+1,FALSE)</f>
        <v>7</v>
      </c>
    </row>
    <row r="656" spans="1:22" ht="15" x14ac:dyDescent="0.25">
      <c r="A656" s="1">
        <v>5</v>
      </c>
      <c r="B656" t="str">
        <f t="shared" si="50"/>
        <v>Rick Funk</v>
      </c>
      <c r="C656">
        <f t="shared" si="51"/>
        <v>1</v>
      </c>
      <c r="D656" s="17">
        <v>13</v>
      </c>
      <c r="E656">
        <v>0</v>
      </c>
      <c r="F656">
        <v>0</v>
      </c>
      <c r="G656">
        <v>0</v>
      </c>
      <c r="H656">
        <v>0</v>
      </c>
      <c r="I656">
        <v>0</v>
      </c>
      <c r="J656">
        <v>0</v>
      </c>
      <c r="K656">
        <v>0</v>
      </c>
      <c r="L656">
        <v>0</v>
      </c>
      <c r="M656">
        <v>0</v>
      </c>
      <c r="N656">
        <v>0</v>
      </c>
      <c r="O656">
        <v>0</v>
      </c>
      <c r="P656">
        <v>0</v>
      </c>
      <c r="Q656">
        <v>0</v>
      </c>
      <c r="R656">
        <v>0</v>
      </c>
      <c r="S656" s="32">
        <f t="shared" si="52"/>
        <v>0</v>
      </c>
      <c r="T656" s="32">
        <f t="shared" si="53"/>
        <v>0</v>
      </c>
      <c r="U656" s="32">
        <f t="shared" si="54"/>
        <v>0</v>
      </c>
      <c r="V656" s="33">
        <f>VLOOKUP(C656,Schedule!$B$3:$T$11,INPUT!D646+1,FALSE)</f>
        <v>7</v>
      </c>
    </row>
    <row r="657" spans="1:22" ht="15" x14ac:dyDescent="0.25">
      <c r="A657" s="1">
        <v>6</v>
      </c>
      <c r="B657" t="str">
        <f t="shared" si="50"/>
        <v>Marc Rosen</v>
      </c>
      <c r="C657">
        <f t="shared" si="51"/>
        <v>1</v>
      </c>
      <c r="D657" s="17">
        <v>13</v>
      </c>
      <c r="E657">
        <v>3</v>
      </c>
      <c r="F657">
        <v>3</v>
      </c>
      <c r="G657">
        <v>0</v>
      </c>
      <c r="H657">
        <v>0</v>
      </c>
      <c r="I657">
        <v>0</v>
      </c>
      <c r="J657">
        <v>0</v>
      </c>
      <c r="K657">
        <v>0</v>
      </c>
      <c r="L657">
        <v>0</v>
      </c>
      <c r="M657">
        <v>0</v>
      </c>
      <c r="N657">
        <v>0</v>
      </c>
      <c r="O657">
        <v>0</v>
      </c>
      <c r="P657">
        <v>0</v>
      </c>
      <c r="Q657">
        <v>0</v>
      </c>
      <c r="R657">
        <v>0</v>
      </c>
      <c r="S657" s="32">
        <f t="shared" si="52"/>
        <v>0</v>
      </c>
      <c r="T657" s="32">
        <f t="shared" si="53"/>
        <v>0</v>
      </c>
      <c r="U657" s="32">
        <f t="shared" si="54"/>
        <v>0</v>
      </c>
      <c r="V657" s="33">
        <f>VLOOKUP(C657,Schedule!$B$3:$T$11,INPUT!D647+1,FALSE)</f>
        <v>7</v>
      </c>
    </row>
    <row r="658" spans="1:22" ht="15" x14ac:dyDescent="0.25">
      <c r="A658" s="1">
        <v>7</v>
      </c>
      <c r="B658" t="str">
        <f t="shared" si="50"/>
        <v>Jeremy Lentz</v>
      </c>
      <c r="C658">
        <f t="shared" si="51"/>
        <v>1</v>
      </c>
      <c r="D658" s="17">
        <v>13</v>
      </c>
      <c r="E658">
        <v>3</v>
      </c>
      <c r="F658">
        <v>3</v>
      </c>
      <c r="G658">
        <v>1</v>
      </c>
      <c r="H658">
        <v>0</v>
      </c>
      <c r="I658">
        <v>0</v>
      </c>
      <c r="J658">
        <v>0</v>
      </c>
      <c r="K658">
        <v>1</v>
      </c>
      <c r="L658">
        <v>0</v>
      </c>
      <c r="M658">
        <v>0</v>
      </c>
      <c r="N658">
        <v>0</v>
      </c>
      <c r="O658">
        <v>0</v>
      </c>
      <c r="P658">
        <v>0</v>
      </c>
      <c r="Q658">
        <v>0</v>
      </c>
      <c r="R658">
        <v>0</v>
      </c>
      <c r="S658" s="32">
        <f t="shared" si="52"/>
        <v>0</v>
      </c>
      <c r="T658" s="32">
        <f t="shared" si="53"/>
        <v>0</v>
      </c>
      <c r="U658" s="32">
        <f t="shared" si="54"/>
        <v>0</v>
      </c>
      <c r="V658" s="33">
        <f>VLOOKUP(C658,Schedule!$B$3:$T$11,INPUT!D648+1,FALSE)</f>
        <v>7</v>
      </c>
    </row>
    <row r="659" spans="1:22" ht="15" x14ac:dyDescent="0.25">
      <c r="A659" s="1">
        <v>8</v>
      </c>
      <c r="B659" t="str">
        <f t="shared" si="50"/>
        <v>Donnie Rulo</v>
      </c>
      <c r="C659">
        <f t="shared" si="51"/>
        <v>2</v>
      </c>
      <c r="D659" s="17">
        <v>13</v>
      </c>
      <c r="E659">
        <v>0</v>
      </c>
      <c r="F659">
        <v>0</v>
      </c>
      <c r="G659">
        <v>0</v>
      </c>
      <c r="H659">
        <v>0</v>
      </c>
      <c r="I659">
        <v>0</v>
      </c>
      <c r="J659">
        <v>0</v>
      </c>
      <c r="K659">
        <v>0</v>
      </c>
      <c r="L659">
        <v>0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 s="32">
        <f t="shared" si="52"/>
        <v>0</v>
      </c>
      <c r="T659" s="32">
        <f t="shared" si="53"/>
        <v>0</v>
      </c>
      <c r="U659" s="32">
        <f t="shared" si="54"/>
        <v>0</v>
      </c>
      <c r="V659" s="33">
        <f>VLOOKUP(C659,Schedule!$B$3:$T$11,INPUT!D649+1,FALSE)</f>
        <v>0</v>
      </c>
    </row>
    <row r="660" spans="1:22" ht="15" x14ac:dyDescent="0.25">
      <c r="A660" s="1">
        <v>9</v>
      </c>
      <c r="B660" t="str">
        <f t="shared" si="50"/>
        <v>Ernie Luna</v>
      </c>
      <c r="C660">
        <f t="shared" si="51"/>
        <v>2</v>
      </c>
      <c r="D660" s="17">
        <v>13</v>
      </c>
      <c r="E660">
        <v>0</v>
      </c>
      <c r="F660">
        <v>0</v>
      </c>
      <c r="G660">
        <v>0</v>
      </c>
      <c r="H660">
        <v>0</v>
      </c>
      <c r="I660">
        <v>0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  <c r="S660" s="32">
        <f t="shared" si="52"/>
        <v>0</v>
      </c>
      <c r="T660" s="32">
        <f t="shared" si="53"/>
        <v>0</v>
      </c>
      <c r="U660" s="32">
        <f t="shared" si="54"/>
        <v>0</v>
      </c>
      <c r="V660" s="33">
        <f>VLOOKUP(C660,Schedule!$B$3:$T$11,INPUT!D650+1,FALSE)</f>
        <v>0</v>
      </c>
    </row>
    <row r="661" spans="1:22" ht="15" x14ac:dyDescent="0.25">
      <c r="A661" s="1">
        <v>10</v>
      </c>
      <c r="B661" t="str">
        <f t="shared" si="50"/>
        <v>Lee Renfrow</v>
      </c>
      <c r="C661">
        <f t="shared" si="51"/>
        <v>2</v>
      </c>
      <c r="D661" s="17">
        <v>13</v>
      </c>
      <c r="E661">
        <v>0</v>
      </c>
      <c r="F661">
        <v>0</v>
      </c>
      <c r="G661">
        <v>0</v>
      </c>
      <c r="H661">
        <v>0</v>
      </c>
      <c r="I661">
        <v>0</v>
      </c>
      <c r="J661">
        <v>0</v>
      </c>
      <c r="K661">
        <v>0</v>
      </c>
      <c r="L661">
        <v>0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</v>
      </c>
      <c r="S661" s="32">
        <f t="shared" si="52"/>
        <v>0</v>
      </c>
      <c r="T661" s="32">
        <f t="shared" si="53"/>
        <v>0</v>
      </c>
      <c r="U661" s="32">
        <f t="shared" si="54"/>
        <v>0</v>
      </c>
      <c r="V661" s="33">
        <f>VLOOKUP(C661,Schedule!$B$3:$T$11,INPUT!D651+1,FALSE)</f>
        <v>0</v>
      </c>
    </row>
    <row r="662" spans="1:22" ht="15" x14ac:dyDescent="0.25">
      <c r="A662" s="1">
        <v>11</v>
      </c>
      <c r="B662" t="str">
        <f t="shared" si="50"/>
        <v>Ruben Plancart</v>
      </c>
      <c r="C662">
        <f t="shared" si="51"/>
        <v>2</v>
      </c>
      <c r="D662" s="17">
        <v>13</v>
      </c>
      <c r="E662">
        <v>0</v>
      </c>
      <c r="F662">
        <v>0</v>
      </c>
      <c r="G662">
        <v>0</v>
      </c>
      <c r="H662">
        <v>0</v>
      </c>
      <c r="I662">
        <v>0</v>
      </c>
      <c r="J662">
        <v>0</v>
      </c>
      <c r="K662">
        <v>0</v>
      </c>
      <c r="L662">
        <v>0</v>
      </c>
      <c r="M662">
        <v>0</v>
      </c>
      <c r="N662">
        <v>0</v>
      </c>
      <c r="O662">
        <v>0</v>
      </c>
      <c r="P662">
        <v>0</v>
      </c>
      <c r="Q662">
        <v>0</v>
      </c>
      <c r="R662">
        <v>0</v>
      </c>
      <c r="S662" s="32">
        <f t="shared" si="52"/>
        <v>0</v>
      </c>
      <c r="T662" s="32">
        <f t="shared" si="53"/>
        <v>0</v>
      </c>
      <c r="U662" s="32">
        <f t="shared" si="54"/>
        <v>0</v>
      </c>
      <c r="V662" s="33">
        <f>VLOOKUP(C662,Schedule!$B$3:$T$11,INPUT!D652+1,FALSE)</f>
        <v>0</v>
      </c>
    </row>
    <row r="663" spans="1:22" ht="15" x14ac:dyDescent="0.25">
      <c r="A663" s="1">
        <v>12</v>
      </c>
      <c r="B663" t="str">
        <f t="shared" si="50"/>
        <v>Gerald Brown</v>
      </c>
      <c r="C663">
        <f t="shared" si="51"/>
        <v>2</v>
      </c>
      <c r="D663" s="17">
        <v>13</v>
      </c>
      <c r="E663">
        <v>0</v>
      </c>
      <c r="F663">
        <v>0</v>
      </c>
      <c r="G663">
        <v>0</v>
      </c>
      <c r="H663">
        <v>0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0</v>
      </c>
      <c r="S663" s="32">
        <f t="shared" si="52"/>
        <v>0</v>
      </c>
      <c r="T663" s="32">
        <f t="shared" si="53"/>
        <v>0</v>
      </c>
      <c r="U663" s="32">
        <f t="shared" si="54"/>
        <v>0</v>
      </c>
      <c r="V663" s="33">
        <f>VLOOKUP(C663,Schedule!$B$3:$T$11,INPUT!D653+1,FALSE)</f>
        <v>0</v>
      </c>
    </row>
    <row r="664" spans="1:22" ht="15" x14ac:dyDescent="0.25">
      <c r="A664" s="1">
        <v>13</v>
      </c>
      <c r="B664" t="str">
        <f t="shared" si="50"/>
        <v>Mike Jung</v>
      </c>
      <c r="C664">
        <f t="shared" si="51"/>
        <v>2</v>
      </c>
      <c r="D664" s="17">
        <v>13</v>
      </c>
      <c r="E664">
        <v>0</v>
      </c>
      <c r="F664">
        <v>0</v>
      </c>
      <c r="G664">
        <v>0</v>
      </c>
      <c r="H664">
        <v>0</v>
      </c>
      <c r="I664">
        <v>0</v>
      </c>
      <c r="J664">
        <v>0</v>
      </c>
      <c r="K664">
        <v>0</v>
      </c>
      <c r="L664">
        <v>0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0</v>
      </c>
      <c r="S664" s="32">
        <f t="shared" si="52"/>
        <v>0</v>
      </c>
      <c r="T664" s="32">
        <f t="shared" si="53"/>
        <v>0</v>
      </c>
      <c r="U664" s="32">
        <f t="shared" si="54"/>
        <v>0</v>
      </c>
      <c r="V664" s="33">
        <f>VLOOKUP(C664,Schedule!$B$3:$T$11,INPUT!D654+1,FALSE)</f>
        <v>0</v>
      </c>
    </row>
    <row r="665" spans="1:22" ht="15" x14ac:dyDescent="0.25">
      <c r="A665" s="1">
        <v>14</v>
      </c>
      <c r="B665" t="str">
        <f t="shared" si="50"/>
        <v>Paul Thomas</v>
      </c>
      <c r="C665">
        <f t="shared" si="51"/>
        <v>2</v>
      </c>
      <c r="D665" s="17">
        <v>13</v>
      </c>
      <c r="E665">
        <v>0</v>
      </c>
      <c r="F665">
        <v>0</v>
      </c>
      <c r="G665">
        <v>0</v>
      </c>
      <c r="H665">
        <v>0</v>
      </c>
      <c r="I665">
        <v>0</v>
      </c>
      <c r="J665">
        <v>0</v>
      </c>
      <c r="K665">
        <v>0</v>
      </c>
      <c r="L665">
        <v>0</v>
      </c>
      <c r="M665">
        <v>0</v>
      </c>
      <c r="N665">
        <v>0</v>
      </c>
      <c r="O665">
        <v>0</v>
      </c>
      <c r="P665">
        <v>0</v>
      </c>
      <c r="Q665">
        <v>0</v>
      </c>
      <c r="R665">
        <v>0</v>
      </c>
      <c r="S665" s="32">
        <f t="shared" si="52"/>
        <v>0</v>
      </c>
      <c r="T665" s="32">
        <f t="shared" si="53"/>
        <v>0</v>
      </c>
      <c r="U665" s="32">
        <f t="shared" si="54"/>
        <v>0</v>
      </c>
      <c r="V665" s="33">
        <f>VLOOKUP(C665,Schedule!$B$3:$T$11,INPUT!D655+1,FALSE)</f>
        <v>0</v>
      </c>
    </row>
    <row r="666" spans="1:22" ht="15" x14ac:dyDescent="0.25">
      <c r="A666" s="1">
        <v>15</v>
      </c>
      <c r="B666" t="str">
        <f t="shared" si="50"/>
        <v>Sean Peters</v>
      </c>
      <c r="C666">
        <f t="shared" si="51"/>
        <v>3</v>
      </c>
      <c r="D666" s="17">
        <v>13</v>
      </c>
      <c r="E666">
        <v>5</v>
      </c>
      <c r="F666">
        <v>5</v>
      </c>
      <c r="G666">
        <v>1</v>
      </c>
      <c r="H666">
        <v>0</v>
      </c>
      <c r="I666">
        <v>0</v>
      </c>
      <c r="J666">
        <v>0</v>
      </c>
      <c r="K666">
        <v>1</v>
      </c>
      <c r="L666">
        <v>0</v>
      </c>
      <c r="M666">
        <v>0</v>
      </c>
      <c r="N666">
        <v>0</v>
      </c>
      <c r="O666">
        <v>0</v>
      </c>
      <c r="P666">
        <v>0</v>
      </c>
      <c r="Q666">
        <v>0</v>
      </c>
      <c r="R666">
        <v>0</v>
      </c>
      <c r="S666" s="32">
        <f t="shared" si="52"/>
        <v>0</v>
      </c>
      <c r="T666" s="32">
        <f t="shared" si="53"/>
        <v>0</v>
      </c>
      <c r="U666" s="32">
        <f t="shared" si="54"/>
        <v>0</v>
      </c>
      <c r="V666" s="33">
        <f>VLOOKUP(C666,Schedule!$B$3:$T$11,INPUT!D656+1,FALSE)</f>
        <v>4</v>
      </c>
    </row>
    <row r="667" spans="1:22" ht="15" x14ac:dyDescent="0.25">
      <c r="A667" s="1">
        <v>17</v>
      </c>
      <c r="B667" t="str">
        <f t="shared" si="50"/>
        <v>Jim Gangloff</v>
      </c>
      <c r="C667">
        <f t="shared" si="51"/>
        <v>3</v>
      </c>
      <c r="D667" s="17">
        <v>13</v>
      </c>
      <c r="E667">
        <v>0</v>
      </c>
      <c r="F667">
        <v>0</v>
      </c>
      <c r="G667">
        <v>0</v>
      </c>
      <c r="H667">
        <v>0</v>
      </c>
      <c r="I667">
        <v>0</v>
      </c>
      <c r="J667">
        <v>0</v>
      </c>
      <c r="K667">
        <v>0</v>
      </c>
      <c r="L667">
        <v>0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0</v>
      </c>
      <c r="S667" s="32">
        <f t="shared" si="52"/>
        <v>0</v>
      </c>
      <c r="T667" s="32">
        <f t="shared" si="53"/>
        <v>0</v>
      </c>
      <c r="U667" s="32">
        <f t="shared" si="54"/>
        <v>0</v>
      </c>
      <c r="V667" s="33">
        <f>VLOOKUP(C667,Schedule!$B$3:$T$11,INPUT!D658+1,FALSE)</f>
        <v>4</v>
      </c>
    </row>
    <row r="668" spans="1:22" ht="15" x14ac:dyDescent="0.25">
      <c r="A668" s="1">
        <v>19</v>
      </c>
      <c r="B668" t="str">
        <f t="shared" si="50"/>
        <v>Brett Weber</v>
      </c>
      <c r="C668">
        <f t="shared" si="51"/>
        <v>3</v>
      </c>
      <c r="D668" s="17">
        <v>13</v>
      </c>
      <c r="E668">
        <v>4</v>
      </c>
      <c r="F668">
        <v>4</v>
      </c>
      <c r="G668">
        <v>2</v>
      </c>
      <c r="H668">
        <v>0</v>
      </c>
      <c r="I668">
        <v>0</v>
      </c>
      <c r="J668">
        <v>0</v>
      </c>
      <c r="K668">
        <v>2</v>
      </c>
      <c r="L668">
        <v>0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0</v>
      </c>
      <c r="S668" s="32">
        <f t="shared" si="52"/>
        <v>0</v>
      </c>
      <c r="T668" s="32">
        <f t="shared" si="53"/>
        <v>0</v>
      </c>
      <c r="U668" s="32">
        <f t="shared" si="54"/>
        <v>0</v>
      </c>
      <c r="V668" s="33">
        <f>VLOOKUP(C668,Schedule!$B$3:$T$11,INPUT!D660+1,FALSE)</f>
        <v>4</v>
      </c>
    </row>
    <row r="669" spans="1:22" ht="15" x14ac:dyDescent="0.25">
      <c r="A669" s="1">
        <v>20</v>
      </c>
      <c r="B669" t="str">
        <f t="shared" si="50"/>
        <v>Matt Eike</v>
      </c>
      <c r="C669">
        <f t="shared" si="51"/>
        <v>3</v>
      </c>
      <c r="D669" s="17">
        <v>13</v>
      </c>
      <c r="E669">
        <v>4</v>
      </c>
      <c r="F669">
        <v>3</v>
      </c>
      <c r="G669">
        <v>1</v>
      </c>
      <c r="H669">
        <v>0</v>
      </c>
      <c r="I669">
        <v>1</v>
      </c>
      <c r="J669">
        <v>0</v>
      </c>
      <c r="K669">
        <v>1</v>
      </c>
      <c r="L669">
        <v>0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  <c r="S669" s="32">
        <f t="shared" si="52"/>
        <v>0</v>
      </c>
      <c r="T669" s="32">
        <f t="shared" si="53"/>
        <v>0</v>
      </c>
      <c r="U669" s="32">
        <f t="shared" si="54"/>
        <v>0</v>
      </c>
      <c r="V669" s="33">
        <f>VLOOKUP(C669,Schedule!$B$3:$T$11,INPUT!D661+1,FALSE)</f>
        <v>4</v>
      </c>
    </row>
    <row r="670" spans="1:22" ht="15" x14ac:dyDescent="0.25">
      <c r="A670" s="1">
        <v>21</v>
      </c>
      <c r="B670" t="str">
        <f t="shared" si="50"/>
        <v>Gabe Brown</v>
      </c>
      <c r="C670">
        <f t="shared" si="51"/>
        <v>3</v>
      </c>
      <c r="D670" s="17">
        <v>13</v>
      </c>
      <c r="E670">
        <v>0</v>
      </c>
      <c r="F670">
        <v>0</v>
      </c>
      <c r="G670">
        <v>0</v>
      </c>
      <c r="H670">
        <v>0</v>
      </c>
      <c r="I670">
        <v>0</v>
      </c>
      <c r="J670">
        <v>0</v>
      </c>
      <c r="K670">
        <v>0</v>
      </c>
      <c r="L670">
        <v>0</v>
      </c>
      <c r="M670">
        <v>0</v>
      </c>
      <c r="N670">
        <v>0</v>
      </c>
      <c r="O670">
        <v>0</v>
      </c>
      <c r="P670">
        <v>0</v>
      </c>
      <c r="Q670">
        <v>0</v>
      </c>
      <c r="R670">
        <v>0</v>
      </c>
      <c r="S670" s="32">
        <f t="shared" si="52"/>
        <v>0</v>
      </c>
      <c r="T670" s="32">
        <f t="shared" si="53"/>
        <v>0</v>
      </c>
      <c r="U670" s="32">
        <f t="shared" si="54"/>
        <v>0</v>
      </c>
      <c r="V670" s="33">
        <f>VLOOKUP(C670,Schedule!$B$3:$T$11,INPUT!D662+1,FALSE)</f>
        <v>4</v>
      </c>
    </row>
    <row r="671" spans="1:22" ht="15" x14ac:dyDescent="0.25">
      <c r="A671" s="1">
        <v>22</v>
      </c>
      <c r="B671" t="str">
        <f t="shared" si="50"/>
        <v>Jim Schlereth</v>
      </c>
      <c r="C671">
        <f t="shared" si="51"/>
        <v>3</v>
      </c>
      <c r="D671" s="17">
        <v>13</v>
      </c>
      <c r="E671">
        <v>0</v>
      </c>
      <c r="F671">
        <v>0</v>
      </c>
      <c r="G671">
        <v>0</v>
      </c>
      <c r="H671">
        <v>0</v>
      </c>
      <c r="I671">
        <v>0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0</v>
      </c>
      <c r="P671">
        <v>0</v>
      </c>
      <c r="Q671">
        <v>0</v>
      </c>
      <c r="R671">
        <v>0</v>
      </c>
      <c r="S671" s="32">
        <f t="shared" si="52"/>
        <v>0</v>
      </c>
      <c r="T671" s="32">
        <f t="shared" si="53"/>
        <v>0</v>
      </c>
      <c r="U671" s="32">
        <f t="shared" si="54"/>
        <v>0</v>
      </c>
      <c r="V671" s="33">
        <f>VLOOKUP(C671,Schedule!$B$3:$T$11,INPUT!D663+1,FALSE)</f>
        <v>4</v>
      </c>
    </row>
    <row r="672" spans="1:22" ht="15" x14ac:dyDescent="0.25">
      <c r="A672" s="1">
        <v>23</v>
      </c>
      <c r="B672" t="str">
        <f t="shared" si="50"/>
        <v>Tyler Aholt</v>
      </c>
      <c r="C672">
        <f t="shared" si="51"/>
        <v>4</v>
      </c>
      <c r="D672" s="17">
        <v>13</v>
      </c>
      <c r="E672">
        <v>4</v>
      </c>
      <c r="F672">
        <v>3</v>
      </c>
      <c r="G672">
        <v>2</v>
      </c>
      <c r="H672">
        <v>0</v>
      </c>
      <c r="I672">
        <v>1</v>
      </c>
      <c r="J672">
        <v>0</v>
      </c>
      <c r="K672">
        <v>1</v>
      </c>
      <c r="L672">
        <v>1</v>
      </c>
      <c r="M672">
        <v>0</v>
      </c>
      <c r="N672">
        <v>0</v>
      </c>
      <c r="O672">
        <v>0</v>
      </c>
      <c r="P672">
        <v>0</v>
      </c>
      <c r="Q672">
        <v>0</v>
      </c>
      <c r="R672">
        <v>0</v>
      </c>
      <c r="S672" s="32">
        <f t="shared" si="52"/>
        <v>0</v>
      </c>
      <c r="T672" s="32">
        <f t="shared" si="53"/>
        <v>0</v>
      </c>
      <c r="U672" s="32">
        <f t="shared" si="54"/>
        <v>0</v>
      </c>
      <c r="V672" s="33">
        <f>VLOOKUP(C672,Schedule!$B$3:$T$11,INPUT!D664+1,FALSE)</f>
        <v>3</v>
      </c>
    </row>
    <row r="673" spans="1:22" ht="15" x14ac:dyDescent="0.25">
      <c r="A673" s="1">
        <v>24</v>
      </c>
      <c r="B673" t="str">
        <f t="shared" si="50"/>
        <v>Eric Enright</v>
      </c>
      <c r="C673">
        <f t="shared" si="51"/>
        <v>4</v>
      </c>
      <c r="D673" s="17">
        <v>13</v>
      </c>
      <c r="E673">
        <v>4</v>
      </c>
      <c r="F673">
        <v>4</v>
      </c>
      <c r="G673">
        <v>4</v>
      </c>
      <c r="H673">
        <v>0</v>
      </c>
      <c r="I673">
        <v>0</v>
      </c>
      <c r="J673">
        <v>0</v>
      </c>
      <c r="K673">
        <v>4</v>
      </c>
      <c r="L673">
        <v>0</v>
      </c>
      <c r="M673">
        <v>0</v>
      </c>
      <c r="N673">
        <v>0</v>
      </c>
      <c r="O673">
        <v>0</v>
      </c>
      <c r="P673">
        <v>1</v>
      </c>
      <c r="Q673">
        <v>0</v>
      </c>
      <c r="R673">
        <v>0</v>
      </c>
      <c r="S673" s="32">
        <f t="shared" si="52"/>
        <v>0</v>
      </c>
      <c r="T673" s="32">
        <f t="shared" si="53"/>
        <v>0</v>
      </c>
      <c r="U673" s="32">
        <f t="shared" si="54"/>
        <v>0</v>
      </c>
      <c r="V673" s="33">
        <f>VLOOKUP(C673,Schedule!$B$3:$T$11,INPUT!D665+1,FALSE)</f>
        <v>3</v>
      </c>
    </row>
    <row r="674" spans="1:22" ht="15" x14ac:dyDescent="0.25">
      <c r="A674" s="1">
        <v>25</v>
      </c>
      <c r="B674" t="str">
        <f t="shared" si="50"/>
        <v>Tony Glass</v>
      </c>
      <c r="C674">
        <f t="shared" si="51"/>
        <v>4</v>
      </c>
      <c r="D674" s="17">
        <v>13</v>
      </c>
      <c r="E674">
        <v>0</v>
      </c>
      <c r="F674">
        <v>0</v>
      </c>
      <c r="G674">
        <v>0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0</v>
      </c>
      <c r="P674">
        <v>0</v>
      </c>
      <c r="Q674">
        <v>0</v>
      </c>
      <c r="R674">
        <v>0</v>
      </c>
      <c r="S674" s="32">
        <f t="shared" si="52"/>
        <v>0</v>
      </c>
      <c r="T674" s="32">
        <f t="shared" si="53"/>
        <v>0</v>
      </c>
      <c r="U674" s="32">
        <f t="shared" si="54"/>
        <v>0</v>
      </c>
      <c r="V674" s="33">
        <f>VLOOKUP(C674,Schedule!$B$3:$T$11,INPUT!D666+1,FALSE)</f>
        <v>3</v>
      </c>
    </row>
    <row r="675" spans="1:22" ht="15" x14ac:dyDescent="0.25">
      <c r="A675" s="1">
        <v>26</v>
      </c>
      <c r="B675" t="str">
        <f t="shared" si="50"/>
        <v>Joe Wiese</v>
      </c>
      <c r="C675">
        <f t="shared" si="51"/>
        <v>4</v>
      </c>
      <c r="D675" s="17">
        <v>13</v>
      </c>
      <c r="E675">
        <v>0</v>
      </c>
      <c r="F675">
        <v>0</v>
      </c>
      <c r="G675">
        <v>0</v>
      </c>
      <c r="H675">
        <v>0</v>
      </c>
      <c r="I675">
        <v>0</v>
      </c>
      <c r="J675">
        <v>0</v>
      </c>
      <c r="K675">
        <v>0</v>
      </c>
      <c r="L675">
        <v>0</v>
      </c>
      <c r="M675">
        <v>0</v>
      </c>
      <c r="N675">
        <v>0</v>
      </c>
      <c r="O675">
        <v>0</v>
      </c>
      <c r="P675">
        <v>0</v>
      </c>
      <c r="Q675">
        <v>0</v>
      </c>
      <c r="R675">
        <v>0</v>
      </c>
      <c r="S675" s="32">
        <f t="shared" si="52"/>
        <v>0</v>
      </c>
      <c r="T675" s="32">
        <f t="shared" si="53"/>
        <v>0</v>
      </c>
      <c r="U675" s="32">
        <f t="shared" si="54"/>
        <v>0</v>
      </c>
      <c r="V675" s="33">
        <f>VLOOKUP(C675,Schedule!$B$3:$T$11,INPUT!D667+1,FALSE)</f>
        <v>3</v>
      </c>
    </row>
    <row r="676" spans="1:22" ht="15" x14ac:dyDescent="0.25">
      <c r="A676" s="1">
        <v>27</v>
      </c>
      <c r="B676" t="str">
        <f t="shared" si="50"/>
        <v>Phil Gangloff</v>
      </c>
      <c r="C676">
        <f t="shared" si="51"/>
        <v>4</v>
      </c>
      <c r="D676" s="17">
        <v>13</v>
      </c>
      <c r="E676">
        <v>4</v>
      </c>
      <c r="F676">
        <v>4</v>
      </c>
      <c r="G676">
        <v>0</v>
      </c>
      <c r="H676">
        <v>0</v>
      </c>
      <c r="I676">
        <v>0</v>
      </c>
      <c r="J676">
        <v>0</v>
      </c>
      <c r="K676">
        <v>0</v>
      </c>
      <c r="L676">
        <v>0</v>
      </c>
      <c r="M676">
        <v>0</v>
      </c>
      <c r="N676">
        <v>0</v>
      </c>
      <c r="O676">
        <v>0</v>
      </c>
      <c r="P676">
        <v>0</v>
      </c>
      <c r="Q676">
        <v>0</v>
      </c>
      <c r="R676">
        <v>0</v>
      </c>
      <c r="S676" s="32">
        <f t="shared" si="52"/>
        <v>0</v>
      </c>
      <c r="T676" s="32">
        <f t="shared" si="53"/>
        <v>0</v>
      </c>
      <c r="U676" s="32">
        <f t="shared" si="54"/>
        <v>0</v>
      </c>
      <c r="V676" s="33">
        <f>VLOOKUP(C676,Schedule!$B$3:$T$11,INPUT!D668+1,FALSE)</f>
        <v>3</v>
      </c>
    </row>
    <row r="677" spans="1:22" ht="15" x14ac:dyDescent="0.25">
      <c r="A677" s="1">
        <v>28</v>
      </c>
      <c r="B677" t="str">
        <f t="shared" si="50"/>
        <v>Mike Angelica</v>
      </c>
      <c r="C677">
        <f t="shared" si="51"/>
        <v>4</v>
      </c>
      <c r="D677" s="17">
        <v>13</v>
      </c>
      <c r="E677">
        <v>4</v>
      </c>
      <c r="F677">
        <v>3</v>
      </c>
      <c r="G677">
        <v>0</v>
      </c>
      <c r="H677">
        <v>0</v>
      </c>
      <c r="I677">
        <v>0</v>
      </c>
      <c r="J677">
        <v>1</v>
      </c>
      <c r="K677">
        <v>0</v>
      </c>
      <c r="L677">
        <v>0</v>
      </c>
      <c r="M677">
        <v>0</v>
      </c>
      <c r="N677">
        <v>0</v>
      </c>
      <c r="O677">
        <v>0</v>
      </c>
      <c r="P677">
        <v>0</v>
      </c>
      <c r="Q677">
        <v>0</v>
      </c>
      <c r="R677">
        <v>0</v>
      </c>
      <c r="S677" s="32">
        <f t="shared" si="52"/>
        <v>0</v>
      </c>
      <c r="T677" s="32">
        <f t="shared" si="53"/>
        <v>0</v>
      </c>
      <c r="U677" s="32">
        <f t="shared" si="54"/>
        <v>0</v>
      </c>
      <c r="V677" s="33">
        <f>VLOOKUP(C677,Schedule!$B$3:$T$11,INPUT!D669+1,FALSE)</f>
        <v>3</v>
      </c>
    </row>
    <row r="678" spans="1:22" ht="15" x14ac:dyDescent="0.25">
      <c r="A678" s="1">
        <v>29</v>
      </c>
      <c r="B678" t="str">
        <f t="shared" si="50"/>
        <v>Mike Weber</v>
      </c>
      <c r="C678">
        <f t="shared" si="51"/>
        <v>4</v>
      </c>
      <c r="D678" s="17">
        <v>13</v>
      </c>
      <c r="E678">
        <v>5</v>
      </c>
      <c r="F678">
        <v>4</v>
      </c>
      <c r="G678">
        <v>0</v>
      </c>
      <c r="H678">
        <v>0</v>
      </c>
      <c r="I678">
        <v>0</v>
      </c>
      <c r="J678">
        <v>1</v>
      </c>
      <c r="K678">
        <v>0</v>
      </c>
      <c r="L678">
        <v>0</v>
      </c>
      <c r="M678">
        <v>0</v>
      </c>
      <c r="N678">
        <v>0</v>
      </c>
      <c r="O678">
        <v>0</v>
      </c>
      <c r="P678">
        <v>0</v>
      </c>
      <c r="Q678">
        <v>0</v>
      </c>
      <c r="R678">
        <v>0</v>
      </c>
      <c r="S678" s="32">
        <f t="shared" si="52"/>
        <v>0</v>
      </c>
      <c r="T678" s="32">
        <f t="shared" si="53"/>
        <v>0</v>
      </c>
      <c r="U678" s="32">
        <f t="shared" si="54"/>
        <v>0</v>
      </c>
      <c r="V678" s="33">
        <f>VLOOKUP(C678,Schedule!$B$3:$T$11,INPUT!D670+1,FALSE)</f>
        <v>3</v>
      </c>
    </row>
    <row r="679" spans="1:22" ht="15" x14ac:dyDescent="0.25">
      <c r="A679" s="1">
        <v>33</v>
      </c>
      <c r="B679" t="str">
        <f t="shared" si="50"/>
        <v>Gus Giegling</v>
      </c>
      <c r="C679">
        <f t="shared" si="51"/>
        <v>5</v>
      </c>
      <c r="D679" s="17">
        <v>13</v>
      </c>
      <c r="E679">
        <v>0</v>
      </c>
      <c r="F679">
        <v>0</v>
      </c>
      <c r="G679">
        <v>0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0</v>
      </c>
      <c r="O679">
        <v>0</v>
      </c>
      <c r="P679">
        <v>0</v>
      </c>
      <c r="Q679">
        <v>0</v>
      </c>
      <c r="R679">
        <v>0</v>
      </c>
      <c r="S679" s="32">
        <f t="shared" si="52"/>
        <v>0</v>
      </c>
      <c r="T679" s="32">
        <f t="shared" si="53"/>
        <v>0</v>
      </c>
      <c r="U679" s="32">
        <f t="shared" si="54"/>
        <v>0</v>
      </c>
      <c r="V679" s="33">
        <f>VLOOKUP(C679,Schedule!$B$3:$T$11,INPUT!D674+1,FALSE)</f>
        <v>9</v>
      </c>
    </row>
    <row r="680" spans="1:22" ht="15" x14ac:dyDescent="0.25">
      <c r="A680" s="1">
        <v>34</v>
      </c>
      <c r="B680" t="str">
        <f t="shared" si="50"/>
        <v>Tommy Faulstich</v>
      </c>
      <c r="C680">
        <f t="shared" si="51"/>
        <v>5</v>
      </c>
      <c r="D680" s="17">
        <v>13</v>
      </c>
      <c r="E680">
        <v>0</v>
      </c>
      <c r="F680">
        <v>0</v>
      </c>
      <c r="G680">
        <v>0</v>
      </c>
      <c r="H680">
        <v>0</v>
      </c>
      <c r="I680">
        <v>0</v>
      </c>
      <c r="J680">
        <v>0</v>
      </c>
      <c r="K680">
        <v>0</v>
      </c>
      <c r="L680">
        <v>0</v>
      </c>
      <c r="M680">
        <v>0</v>
      </c>
      <c r="N680">
        <v>0</v>
      </c>
      <c r="O680">
        <v>0</v>
      </c>
      <c r="P680">
        <v>0</v>
      </c>
      <c r="Q680">
        <v>0</v>
      </c>
      <c r="R680">
        <v>0</v>
      </c>
      <c r="S680" s="32">
        <f t="shared" si="52"/>
        <v>0</v>
      </c>
      <c r="T680" s="32">
        <f t="shared" si="53"/>
        <v>0</v>
      </c>
      <c r="U680" s="32">
        <f t="shared" si="54"/>
        <v>0</v>
      </c>
      <c r="V680" s="33">
        <f>VLOOKUP(C680,Schedule!$B$3:$T$11,INPUT!D675+1,FALSE)</f>
        <v>9</v>
      </c>
    </row>
    <row r="681" spans="1:22" ht="15" x14ac:dyDescent="0.25">
      <c r="A681" s="1">
        <v>35</v>
      </c>
      <c r="B681" t="str">
        <f t="shared" si="50"/>
        <v>Andrew Evola</v>
      </c>
      <c r="C681">
        <f t="shared" si="51"/>
        <v>5</v>
      </c>
      <c r="D681" s="17">
        <v>13</v>
      </c>
      <c r="E681">
        <v>0</v>
      </c>
      <c r="F681">
        <v>0</v>
      </c>
      <c r="G681">
        <v>0</v>
      </c>
      <c r="H681">
        <v>0</v>
      </c>
      <c r="I681">
        <v>0</v>
      </c>
      <c r="J681">
        <v>0</v>
      </c>
      <c r="K681">
        <v>0</v>
      </c>
      <c r="L681">
        <v>0</v>
      </c>
      <c r="M681">
        <v>0</v>
      </c>
      <c r="N681">
        <v>0</v>
      </c>
      <c r="O681">
        <v>0</v>
      </c>
      <c r="P681">
        <v>0</v>
      </c>
      <c r="Q681">
        <v>0</v>
      </c>
      <c r="R681">
        <v>0</v>
      </c>
      <c r="S681" s="32">
        <f t="shared" si="52"/>
        <v>0</v>
      </c>
      <c r="T681" s="32">
        <f t="shared" si="53"/>
        <v>0</v>
      </c>
      <c r="U681" s="32">
        <f t="shared" si="54"/>
        <v>0</v>
      </c>
      <c r="V681" s="33">
        <f>VLOOKUP(C681,Schedule!$B$3:$T$11,INPUT!D676+1,FALSE)</f>
        <v>9</v>
      </c>
    </row>
    <row r="682" spans="1:22" ht="15" x14ac:dyDescent="0.25">
      <c r="A682" s="1">
        <v>37</v>
      </c>
      <c r="B682" t="str">
        <f t="shared" si="50"/>
        <v>Tom Ciolek</v>
      </c>
      <c r="C682">
        <f t="shared" si="51"/>
        <v>6</v>
      </c>
      <c r="D682" s="17">
        <v>13</v>
      </c>
      <c r="E682">
        <v>3</v>
      </c>
      <c r="F682">
        <v>3</v>
      </c>
      <c r="G682">
        <v>1</v>
      </c>
      <c r="H682">
        <v>0</v>
      </c>
      <c r="I682">
        <v>0</v>
      </c>
      <c r="J682">
        <v>0</v>
      </c>
      <c r="K682">
        <v>1</v>
      </c>
      <c r="L682">
        <v>0</v>
      </c>
      <c r="M682">
        <v>0</v>
      </c>
      <c r="N682">
        <v>0</v>
      </c>
      <c r="O682">
        <v>0</v>
      </c>
      <c r="P682">
        <v>0</v>
      </c>
      <c r="Q682">
        <v>0</v>
      </c>
      <c r="R682">
        <v>0</v>
      </c>
      <c r="S682" s="32">
        <f t="shared" si="52"/>
        <v>0</v>
      </c>
      <c r="T682" s="32">
        <f t="shared" si="53"/>
        <v>0</v>
      </c>
      <c r="U682" s="32">
        <f t="shared" si="54"/>
        <v>0</v>
      </c>
      <c r="V682" s="33">
        <f>VLOOKUP(C682,Schedule!$B$3:$T$11,INPUT!D678+1,FALSE)</f>
        <v>8</v>
      </c>
    </row>
    <row r="683" spans="1:22" ht="15" x14ac:dyDescent="0.25">
      <c r="A683" s="1">
        <v>38</v>
      </c>
      <c r="B683" t="str">
        <f t="shared" si="50"/>
        <v>Joe Mathes</v>
      </c>
      <c r="C683">
        <f t="shared" si="51"/>
        <v>6</v>
      </c>
      <c r="D683" s="17">
        <v>13</v>
      </c>
      <c r="E683">
        <v>3</v>
      </c>
      <c r="F683">
        <v>3</v>
      </c>
      <c r="G683">
        <v>1</v>
      </c>
      <c r="H683">
        <v>0</v>
      </c>
      <c r="I683">
        <v>0</v>
      </c>
      <c r="J683">
        <v>0</v>
      </c>
      <c r="K683">
        <v>1</v>
      </c>
      <c r="L683">
        <v>0</v>
      </c>
      <c r="M683">
        <v>0</v>
      </c>
      <c r="N683">
        <v>0</v>
      </c>
      <c r="O683">
        <v>0</v>
      </c>
      <c r="P683">
        <v>0</v>
      </c>
      <c r="Q683">
        <v>0</v>
      </c>
      <c r="R683">
        <v>0</v>
      </c>
      <c r="S683" s="32">
        <f t="shared" si="52"/>
        <v>0</v>
      </c>
      <c r="T683" s="32">
        <f t="shared" si="53"/>
        <v>0</v>
      </c>
      <c r="U683" s="32">
        <f t="shared" si="54"/>
        <v>0</v>
      </c>
      <c r="V683" s="33">
        <f>VLOOKUP(C683,Schedule!$B$3:$T$11,INPUT!D679+1,FALSE)</f>
        <v>8</v>
      </c>
    </row>
    <row r="684" spans="1:22" ht="15" x14ac:dyDescent="0.25">
      <c r="A684" s="1">
        <v>39</v>
      </c>
      <c r="B684" t="str">
        <f t="shared" si="50"/>
        <v>Dan Suchman</v>
      </c>
      <c r="C684">
        <f t="shared" si="51"/>
        <v>6</v>
      </c>
      <c r="D684" s="17">
        <v>13</v>
      </c>
      <c r="E684">
        <v>2</v>
      </c>
      <c r="F684">
        <v>2</v>
      </c>
      <c r="G684">
        <v>0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>
        <v>0</v>
      </c>
      <c r="Q684">
        <v>1</v>
      </c>
      <c r="R684">
        <v>1</v>
      </c>
      <c r="S684" s="32">
        <f t="shared" si="52"/>
        <v>0</v>
      </c>
      <c r="T684" s="32">
        <f t="shared" si="53"/>
        <v>0</v>
      </c>
      <c r="U684" s="32">
        <f t="shared" si="54"/>
        <v>0</v>
      </c>
      <c r="V684" s="33">
        <f>VLOOKUP(C684,Schedule!$B$3:$T$11,INPUT!D680+1,FALSE)</f>
        <v>8</v>
      </c>
    </row>
    <row r="685" spans="1:22" ht="15" x14ac:dyDescent="0.25">
      <c r="A685" s="1">
        <v>40</v>
      </c>
      <c r="B685" t="str">
        <f t="shared" si="50"/>
        <v>Tom Meadows</v>
      </c>
      <c r="C685">
        <f t="shared" si="51"/>
        <v>6</v>
      </c>
      <c r="D685" s="17">
        <v>13</v>
      </c>
      <c r="E685">
        <v>2</v>
      </c>
      <c r="F685">
        <v>2</v>
      </c>
      <c r="G685">
        <v>0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0</v>
      </c>
      <c r="P685">
        <v>0</v>
      </c>
      <c r="Q685">
        <v>0</v>
      </c>
      <c r="R685">
        <v>0</v>
      </c>
      <c r="S685" s="32">
        <f t="shared" si="52"/>
        <v>0</v>
      </c>
      <c r="T685" s="32">
        <f t="shared" si="53"/>
        <v>0</v>
      </c>
      <c r="U685" s="32">
        <f t="shared" si="54"/>
        <v>0</v>
      </c>
      <c r="V685" s="33">
        <f>VLOOKUP(C685,Schedule!$B$3:$T$11,INPUT!D681+1,FALSE)</f>
        <v>8</v>
      </c>
    </row>
    <row r="686" spans="1:22" ht="15" x14ac:dyDescent="0.25">
      <c r="A686" s="1">
        <v>41</v>
      </c>
      <c r="B686" t="str">
        <f t="shared" si="50"/>
        <v>Todd Pierson</v>
      </c>
      <c r="C686">
        <f t="shared" si="51"/>
        <v>6</v>
      </c>
      <c r="D686" s="17">
        <v>13</v>
      </c>
      <c r="E686">
        <v>2</v>
      </c>
      <c r="F686">
        <v>2</v>
      </c>
      <c r="G686">
        <v>1</v>
      </c>
      <c r="H686">
        <v>0</v>
      </c>
      <c r="I686">
        <v>0</v>
      </c>
      <c r="J686">
        <v>0</v>
      </c>
      <c r="K686">
        <v>1</v>
      </c>
      <c r="L686">
        <v>0</v>
      </c>
      <c r="M686">
        <v>0</v>
      </c>
      <c r="N686">
        <v>0</v>
      </c>
      <c r="O686">
        <v>0</v>
      </c>
      <c r="P686">
        <v>0</v>
      </c>
      <c r="Q686">
        <v>0</v>
      </c>
      <c r="R686">
        <v>0</v>
      </c>
      <c r="S686" s="32">
        <f t="shared" si="52"/>
        <v>0</v>
      </c>
      <c r="T686" s="32">
        <f t="shared" si="53"/>
        <v>0</v>
      </c>
      <c r="U686" s="32">
        <f t="shared" si="54"/>
        <v>0</v>
      </c>
      <c r="V686" s="33">
        <f>VLOOKUP(C686,Schedule!$B$3:$T$11,INPUT!D682+1,FALSE)</f>
        <v>8</v>
      </c>
    </row>
    <row r="687" spans="1:22" ht="15" x14ac:dyDescent="0.25">
      <c r="A687" s="1">
        <v>42</v>
      </c>
      <c r="B687" t="str">
        <f t="shared" si="50"/>
        <v>Tim O'Connell</v>
      </c>
      <c r="C687">
        <f t="shared" si="51"/>
        <v>6</v>
      </c>
      <c r="D687" s="17">
        <v>13</v>
      </c>
      <c r="E687">
        <v>3</v>
      </c>
      <c r="F687">
        <v>3</v>
      </c>
      <c r="G687">
        <v>2</v>
      </c>
      <c r="H687">
        <v>0</v>
      </c>
      <c r="I687">
        <v>0</v>
      </c>
      <c r="J687">
        <v>0</v>
      </c>
      <c r="K687">
        <v>2</v>
      </c>
      <c r="L687">
        <v>0</v>
      </c>
      <c r="M687">
        <v>0</v>
      </c>
      <c r="N687">
        <v>0</v>
      </c>
      <c r="O687">
        <v>0</v>
      </c>
      <c r="P687">
        <v>0</v>
      </c>
      <c r="Q687">
        <v>0</v>
      </c>
      <c r="R687">
        <v>0</v>
      </c>
      <c r="S687" s="32">
        <f t="shared" si="52"/>
        <v>0</v>
      </c>
      <c r="T687" s="32">
        <f t="shared" si="53"/>
        <v>0</v>
      </c>
      <c r="U687" s="32">
        <f t="shared" si="54"/>
        <v>0</v>
      </c>
      <c r="V687" s="33">
        <f>VLOOKUP(C687,Schedule!$B$3:$T$11,INPUT!D683+1,FALSE)</f>
        <v>8</v>
      </c>
    </row>
    <row r="688" spans="1:22" ht="15" x14ac:dyDescent="0.25">
      <c r="A688" s="1">
        <v>43</v>
      </c>
      <c r="B688" t="str">
        <f t="shared" si="50"/>
        <v>Pepe Greco</v>
      </c>
      <c r="C688">
        <f t="shared" si="51"/>
        <v>6</v>
      </c>
      <c r="D688" s="17">
        <v>13</v>
      </c>
      <c r="E688">
        <v>2</v>
      </c>
      <c r="F688">
        <v>2</v>
      </c>
      <c r="G688">
        <v>0</v>
      </c>
      <c r="H688">
        <v>0</v>
      </c>
      <c r="I688">
        <v>0</v>
      </c>
      <c r="J688">
        <v>0</v>
      </c>
      <c r="K688">
        <v>0</v>
      </c>
      <c r="L688">
        <v>0</v>
      </c>
      <c r="M688">
        <v>0</v>
      </c>
      <c r="N688">
        <v>0</v>
      </c>
      <c r="O688">
        <v>0</v>
      </c>
      <c r="P688">
        <v>0</v>
      </c>
      <c r="Q688">
        <v>0</v>
      </c>
      <c r="R688">
        <v>0</v>
      </c>
      <c r="S688" s="32">
        <f t="shared" si="52"/>
        <v>0</v>
      </c>
      <c r="T688" s="32">
        <f t="shared" si="53"/>
        <v>0</v>
      </c>
      <c r="U688" s="32">
        <f t="shared" si="54"/>
        <v>0</v>
      </c>
      <c r="V688" s="33">
        <f>VLOOKUP(C688,Schedule!$B$3:$T$11,INPUT!D684+1,FALSE)</f>
        <v>8</v>
      </c>
    </row>
    <row r="689" spans="1:22" ht="15" x14ac:dyDescent="0.25">
      <c r="A689" s="1">
        <v>44</v>
      </c>
      <c r="B689" t="str">
        <f t="shared" si="50"/>
        <v>Tony Mazzuca</v>
      </c>
      <c r="C689">
        <f t="shared" si="51"/>
        <v>7</v>
      </c>
      <c r="D689" s="17">
        <v>13</v>
      </c>
      <c r="E689">
        <v>3</v>
      </c>
      <c r="F689">
        <v>3</v>
      </c>
      <c r="G689">
        <v>2</v>
      </c>
      <c r="H689">
        <v>0</v>
      </c>
      <c r="I689">
        <v>0</v>
      </c>
      <c r="J689">
        <v>0</v>
      </c>
      <c r="K689">
        <v>2</v>
      </c>
      <c r="L689">
        <v>0</v>
      </c>
      <c r="M689">
        <v>0</v>
      </c>
      <c r="N689">
        <v>0</v>
      </c>
      <c r="O689">
        <v>0</v>
      </c>
      <c r="P689">
        <v>0</v>
      </c>
      <c r="Q689">
        <v>0</v>
      </c>
      <c r="R689">
        <v>0</v>
      </c>
      <c r="S689" s="32">
        <f t="shared" si="52"/>
        <v>0</v>
      </c>
      <c r="T689" s="32">
        <f t="shared" si="53"/>
        <v>0</v>
      </c>
      <c r="U689" s="32">
        <f t="shared" si="54"/>
        <v>0</v>
      </c>
      <c r="V689" s="33">
        <f>VLOOKUP(C689,Schedule!$B$3:$T$11,INPUT!D685+1,FALSE)</f>
        <v>1</v>
      </c>
    </row>
    <row r="690" spans="1:22" ht="15" x14ac:dyDescent="0.25">
      <c r="A690" s="1">
        <v>45</v>
      </c>
      <c r="B690" t="str">
        <f t="shared" si="50"/>
        <v>Sean Shoults</v>
      </c>
      <c r="C690">
        <f t="shared" si="51"/>
        <v>7</v>
      </c>
      <c r="D690" s="17">
        <v>13</v>
      </c>
      <c r="E690">
        <v>2</v>
      </c>
      <c r="F690">
        <v>2</v>
      </c>
      <c r="G690">
        <v>0</v>
      </c>
      <c r="H690">
        <v>0</v>
      </c>
      <c r="I690">
        <v>0</v>
      </c>
      <c r="J690">
        <v>0</v>
      </c>
      <c r="K690">
        <v>0</v>
      </c>
      <c r="L690">
        <v>0</v>
      </c>
      <c r="M690">
        <v>0</v>
      </c>
      <c r="N690">
        <v>0</v>
      </c>
      <c r="O690">
        <v>0</v>
      </c>
      <c r="P690">
        <v>0</v>
      </c>
      <c r="Q690">
        <v>0</v>
      </c>
      <c r="R690">
        <v>0</v>
      </c>
      <c r="S690" s="32">
        <f t="shared" si="52"/>
        <v>0</v>
      </c>
      <c r="T690" s="32">
        <f t="shared" si="53"/>
        <v>0</v>
      </c>
      <c r="U690" s="32">
        <f t="shared" si="54"/>
        <v>0</v>
      </c>
      <c r="V690" s="33">
        <f>VLOOKUP(C690,Schedule!$B$3:$T$11,INPUT!D686+1,FALSE)</f>
        <v>1</v>
      </c>
    </row>
    <row r="691" spans="1:22" ht="15" x14ac:dyDescent="0.25">
      <c r="A691" s="1">
        <v>46</v>
      </c>
      <c r="B691" t="str">
        <f t="shared" si="50"/>
        <v>Brian Cox</v>
      </c>
      <c r="C691">
        <f t="shared" si="51"/>
        <v>7</v>
      </c>
      <c r="D691" s="17">
        <v>13</v>
      </c>
      <c r="E691">
        <v>3</v>
      </c>
      <c r="F691">
        <v>2</v>
      </c>
      <c r="G691">
        <v>0</v>
      </c>
      <c r="H691">
        <v>0</v>
      </c>
      <c r="I691">
        <v>1</v>
      </c>
      <c r="J691">
        <v>0</v>
      </c>
      <c r="K691">
        <v>0</v>
      </c>
      <c r="L691">
        <v>0</v>
      </c>
      <c r="M691">
        <v>0</v>
      </c>
      <c r="N691">
        <v>0</v>
      </c>
      <c r="O691">
        <v>0</v>
      </c>
      <c r="P691">
        <v>1</v>
      </c>
      <c r="Q691">
        <v>0</v>
      </c>
      <c r="R691">
        <v>0</v>
      </c>
      <c r="S691" s="32">
        <f t="shared" si="52"/>
        <v>0</v>
      </c>
      <c r="T691" s="32">
        <f t="shared" si="53"/>
        <v>0</v>
      </c>
      <c r="U691" s="32">
        <f t="shared" si="54"/>
        <v>0</v>
      </c>
      <c r="V691" s="33">
        <f>VLOOKUP(C691,Schedule!$B$3:$T$11,INPUT!D687+1,FALSE)</f>
        <v>1</v>
      </c>
    </row>
    <row r="692" spans="1:22" ht="15" x14ac:dyDescent="0.25">
      <c r="A692" s="1">
        <v>47</v>
      </c>
      <c r="B692" t="str">
        <f t="shared" si="50"/>
        <v>Lou Cole</v>
      </c>
      <c r="C692">
        <f t="shared" si="51"/>
        <v>7</v>
      </c>
      <c r="D692" s="17">
        <v>13</v>
      </c>
      <c r="E692">
        <v>3</v>
      </c>
      <c r="F692">
        <v>3</v>
      </c>
      <c r="G692">
        <v>0</v>
      </c>
      <c r="H692">
        <v>0</v>
      </c>
      <c r="I692">
        <v>0</v>
      </c>
      <c r="J692">
        <v>0</v>
      </c>
      <c r="K692">
        <v>0</v>
      </c>
      <c r="L692">
        <v>0</v>
      </c>
      <c r="M692">
        <v>0</v>
      </c>
      <c r="N692">
        <v>0</v>
      </c>
      <c r="O692">
        <v>0</v>
      </c>
      <c r="P692">
        <v>0</v>
      </c>
      <c r="Q692">
        <v>0</v>
      </c>
      <c r="R692">
        <v>0</v>
      </c>
      <c r="S692" s="32">
        <f t="shared" si="52"/>
        <v>0</v>
      </c>
      <c r="T692" s="32">
        <f t="shared" si="53"/>
        <v>0</v>
      </c>
      <c r="U692" s="32">
        <f t="shared" si="54"/>
        <v>0</v>
      </c>
      <c r="V692" s="33">
        <f>VLOOKUP(C692,Schedule!$B$3:$T$11,INPUT!D688+1,FALSE)</f>
        <v>1</v>
      </c>
    </row>
    <row r="693" spans="1:22" ht="15" x14ac:dyDescent="0.25">
      <c r="A693" s="1">
        <v>48</v>
      </c>
      <c r="B693" t="str">
        <f t="shared" si="50"/>
        <v>Mike Haukap</v>
      </c>
      <c r="C693">
        <f t="shared" si="51"/>
        <v>7</v>
      </c>
      <c r="D693" s="17">
        <v>13</v>
      </c>
      <c r="E693">
        <v>3</v>
      </c>
      <c r="F693">
        <v>3</v>
      </c>
      <c r="G693">
        <v>1</v>
      </c>
      <c r="H693">
        <v>0</v>
      </c>
      <c r="I693">
        <v>0</v>
      </c>
      <c r="J693">
        <v>0</v>
      </c>
      <c r="K693">
        <v>1</v>
      </c>
      <c r="L693">
        <v>0</v>
      </c>
      <c r="M693">
        <v>0</v>
      </c>
      <c r="N693">
        <v>0</v>
      </c>
      <c r="O693">
        <v>0</v>
      </c>
      <c r="P693">
        <v>0</v>
      </c>
      <c r="Q693">
        <v>0</v>
      </c>
      <c r="R693">
        <v>0</v>
      </c>
      <c r="S693" s="32">
        <f t="shared" si="52"/>
        <v>0</v>
      </c>
      <c r="T693" s="32">
        <f t="shared" si="53"/>
        <v>0</v>
      </c>
      <c r="U693" s="32">
        <f t="shared" si="54"/>
        <v>0</v>
      </c>
      <c r="V693" s="33">
        <f>VLOOKUP(C693,Schedule!$B$3:$T$11,INPUT!D689+1,FALSE)</f>
        <v>1</v>
      </c>
    </row>
    <row r="694" spans="1:22" ht="15" x14ac:dyDescent="0.25">
      <c r="A694" s="1">
        <v>50</v>
      </c>
      <c r="B694" t="str">
        <f t="shared" si="50"/>
        <v>Jerrod Scowden</v>
      </c>
      <c r="C694">
        <f t="shared" si="51"/>
        <v>7</v>
      </c>
      <c r="D694" s="17">
        <v>13</v>
      </c>
      <c r="E694">
        <v>0</v>
      </c>
      <c r="F694">
        <v>0</v>
      </c>
      <c r="G694">
        <v>0</v>
      </c>
      <c r="H694">
        <v>0</v>
      </c>
      <c r="I694">
        <v>0</v>
      </c>
      <c r="J694">
        <v>0</v>
      </c>
      <c r="K694">
        <v>0</v>
      </c>
      <c r="L694">
        <v>0</v>
      </c>
      <c r="M694">
        <v>0</v>
      </c>
      <c r="N694">
        <v>0</v>
      </c>
      <c r="O694">
        <v>0</v>
      </c>
      <c r="P694">
        <v>0</v>
      </c>
      <c r="Q694">
        <v>0</v>
      </c>
      <c r="R694">
        <v>0</v>
      </c>
      <c r="S694" s="32">
        <f t="shared" si="52"/>
        <v>0</v>
      </c>
      <c r="T694" s="32">
        <f t="shared" si="53"/>
        <v>0</v>
      </c>
      <c r="U694" s="32">
        <f t="shared" si="54"/>
        <v>0</v>
      </c>
      <c r="V694" s="33">
        <f>VLOOKUP(C694,Schedule!$B$3:$T$11,INPUT!D691+1,FALSE)</f>
        <v>1</v>
      </c>
    </row>
    <row r="695" spans="1:22" ht="15" x14ac:dyDescent="0.25">
      <c r="A695" s="1">
        <v>51</v>
      </c>
      <c r="B695" t="str">
        <f t="shared" si="50"/>
        <v>Brian Timmons</v>
      </c>
      <c r="C695">
        <f t="shared" si="51"/>
        <v>8</v>
      </c>
      <c r="D695" s="17">
        <v>13</v>
      </c>
      <c r="E695">
        <v>3</v>
      </c>
      <c r="F695">
        <v>3</v>
      </c>
      <c r="G695">
        <v>0</v>
      </c>
      <c r="H695">
        <v>0</v>
      </c>
      <c r="I695">
        <v>0</v>
      </c>
      <c r="J695">
        <v>0</v>
      </c>
      <c r="K695">
        <v>0</v>
      </c>
      <c r="L695">
        <v>0</v>
      </c>
      <c r="M695">
        <v>0</v>
      </c>
      <c r="N695">
        <v>0</v>
      </c>
      <c r="O695">
        <v>0</v>
      </c>
      <c r="P695">
        <v>0</v>
      </c>
      <c r="Q695">
        <v>0</v>
      </c>
      <c r="R695">
        <v>0</v>
      </c>
      <c r="S695" s="32">
        <f t="shared" si="52"/>
        <v>0</v>
      </c>
      <c r="T695" s="32">
        <f t="shared" si="53"/>
        <v>0</v>
      </c>
      <c r="U695" s="32">
        <f t="shared" si="54"/>
        <v>0</v>
      </c>
      <c r="V695" s="33">
        <f>VLOOKUP(C695,Schedule!$B$3:$T$11,INPUT!D692+1,FALSE)</f>
        <v>6</v>
      </c>
    </row>
    <row r="696" spans="1:22" ht="15" x14ac:dyDescent="0.25">
      <c r="A696" s="1">
        <v>52</v>
      </c>
      <c r="B696" t="str">
        <f t="shared" si="50"/>
        <v>Jason Perniciaro</v>
      </c>
      <c r="C696">
        <f t="shared" si="51"/>
        <v>8</v>
      </c>
      <c r="D696" s="17">
        <v>13</v>
      </c>
      <c r="E696">
        <v>3</v>
      </c>
      <c r="F696">
        <v>3</v>
      </c>
      <c r="G696">
        <v>1</v>
      </c>
      <c r="H696">
        <v>0</v>
      </c>
      <c r="I696">
        <v>0</v>
      </c>
      <c r="J696">
        <v>0</v>
      </c>
      <c r="K696">
        <v>1</v>
      </c>
      <c r="L696">
        <v>0</v>
      </c>
      <c r="M696">
        <v>0</v>
      </c>
      <c r="N696">
        <v>0</v>
      </c>
      <c r="O696">
        <v>0</v>
      </c>
      <c r="P696">
        <v>0</v>
      </c>
      <c r="Q696">
        <v>0</v>
      </c>
      <c r="R696">
        <v>0</v>
      </c>
      <c r="S696" s="32">
        <f t="shared" si="52"/>
        <v>0</v>
      </c>
      <c r="T696" s="32">
        <f t="shared" si="53"/>
        <v>0</v>
      </c>
      <c r="U696" s="32">
        <f t="shared" si="54"/>
        <v>0</v>
      </c>
      <c r="V696" s="33">
        <f>VLOOKUP(C696,Schedule!$B$3:$T$11,INPUT!D693+1,FALSE)</f>
        <v>6</v>
      </c>
    </row>
    <row r="697" spans="1:22" ht="15" x14ac:dyDescent="0.25">
      <c r="A697" s="1">
        <v>53</v>
      </c>
      <c r="B697" t="str">
        <f t="shared" si="50"/>
        <v>Jeff Fuller</v>
      </c>
      <c r="C697">
        <f t="shared" si="51"/>
        <v>8</v>
      </c>
      <c r="D697" s="17">
        <v>13</v>
      </c>
      <c r="E697">
        <v>3</v>
      </c>
      <c r="F697">
        <v>3</v>
      </c>
      <c r="G697">
        <v>2</v>
      </c>
      <c r="H697">
        <v>0</v>
      </c>
      <c r="I697">
        <v>0</v>
      </c>
      <c r="J697">
        <v>0</v>
      </c>
      <c r="K697">
        <v>2</v>
      </c>
      <c r="L697">
        <v>0</v>
      </c>
      <c r="M697">
        <v>0</v>
      </c>
      <c r="N697">
        <v>0</v>
      </c>
      <c r="O697">
        <v>0</v>
      </c>
      <c r="P697">
        <v>0</v>
      </c>
      <c r="Q697">
        <v>1</v>
      </c>
      <c r="R697">
        <v>1</v>
      </c>
      <c r="S697" s="32">
        <f t="shared" si="52"/>
        <v>0</v>
      </c>
      <c r="T697" s="32">
        <f t="shared" si="53"/>
        <v>0</v>
      </c>
      <c r="U697" s="32">
        <f t="shared" si="54"/>
        <v>0</v>
      </c>
      <c r="V697" s="33">
        <f>VLOOKUP(C697,Schedule!$B$3:$T$11,INPUT!D694+1,FALSE)</f>
        <v>6</v>
      </c>
    </row>
    <row r="698" spans="1:22" ht="15" x14ac:dyDescent="0.25">
      <c r="A698" s="1">
        <v>54</v>
      </c>
      <c r="B698" t="str">
        <f t="shared" si="50"/>
        <v>Marty Plassmeyer</v>
      </c>
      <c r="C698">
        <f t="shared" si="51"/>
        <v>8</v>
      </c>
      <c r="D698" s="17">
        <v>13</v>
      </c>
      <c r="E698">
        <v>3</v>
      </c>
      <c r="F698">
        <v>3</v>
      </c>
      <c r="G698">
        <v>1</v>
      </c>
      <c r="H698">
        <v>0</v>
      </c>
      <c r="I698">
        <v>0</v>
      </c>
      <c r="J698">
        <v>0</v>
      </c>
      <c r="K698">
        <v>1</v>
      </c>
      <c r="L698">
        <v>0</v>
      </c>
      <c r="M698">
        <v>0</v>
      </c>
      <c r="N698">
        <v>0</v>
      </c>
      <c r="O698">
        <v>0</v>
      </c>
      <c r="P698">
        <v>0</v>
      </c>
      <c r="Q698">
        <v>0</v>
      </c>
      <c r="R698">
        <v>0</v>
      </c>
      <c r="S698" s="32">
        <f t="shared" si="52"/>
        <v>0</v>
      </c>
      <c r="T698" s="32">
        <f t="shared" si="53"/>
        <v>0</v>
      </c>
      <c r="U698" s="32">
        <f t="shared" si="54"/>
        <v>0</v>
      </c>
      <c r="V698" s="33">
        <f>VLOOKUP(C698,Schedule!$B$3:$T$11,INPUT!D695+1,FALSE)</f>
        <v>6</v>
      </c>
    </row>
    <row r="699" spans="1:22" ht="15" x14ac:dyDescent="0.25">
      <c r="A699" s="1">
        <v>55</v>
      </c>
      <c r="B699" t="str">
        <f t="shared" si="50"/>
        <v>Mike McCoy</v>
      </c>
      <c r="C699">
        <f t="shared" si="51"/>
        <v>8</v>
      </c>
      <c r="D699" s="17">
        <v>13</v>
      </c>
      <c r="E699">
        <v>2</v>
      </c>
      <c r="F699">
        <v>1</v>
      </c>
      <c r="G699">
        <v>0</v>
      </c>
      <c r="H699">
        <v>0</v>
      </c>
      <c r="I699">
        <v>1</v>
      </c>
      <c r="J699">
        <v>0</v>
      </c>
      <c r="K699">
        <v>0</v>
      </c>
      <c r="L699">
        <v>0</v>
      </c>
      <c r="M699">
        <v>0</v>
      </c>
      <c r="N699">
        <v>0</v>
      </c>
      <c r="O699">
        <v>0</v>
      </c>
      <c r="P699">
        <v>0</v>
      </c>
      <c r="Q699">
        <v>0</v>
      </c>
      <c r="R699">
        <v>0</v>
      </c>
      <c r="S699" s="32">
        <f t="shared" si="52"/>
        <v>0</v>
      </c>
      <c r="T699" s="32">
        <f t="shared" si="53"/>
        <v>0</v>
      </c>
      <c r="U699" s="32">
        <f t="shared" si="54"/>
        <v>0</v>
      </c>
      <c r="V699" s="33">
        <f>VLOOKUP(C699,Schedule!$B$3:$T$11,INPUT!D696+1,FALSE)</f>
        <v>6</v>
      </c>
    </row>
    <row r="700" spans="1:22" ht="15" x14ac:dyDescent="0.25">
      <c r="A700" s="1">
        <v>56</v>
      </c>
      <c r="B700" t="str">
        <f t="shared" si="50"/>
        <v>Sam Scharenberg</v>
      </c>
      <c r="C700">
        <f t="shared" si="51"/>
        <v>8</v>
      </c>
      <c r="D700" s="17">
        <v>13</v>
      </c>
      <c r="E700">
        <v>2</v>
      </c>
      <c r="F700">
        <v>2</v>
      </c>
      <c r="G700">
        <v>1</v>
      </c>
      <c r="H700">
        <v>0</v>
      </c>
      <c r="I700">
        <v>0</v>
      </c>
      <c r="J700">
        <v>0</v>
      </c>
      <c r="K700">
        <v>1</v>
      </c>
      <c r="L700">
        <v>0</v>
      </c>
      <c r="M700">
        <v>0</v>
      </c>
      <c r="N700">
        <v>0</v>
      </c>
      <c r="O700">
        <v>0</v>
      </c>
      <c r="P700">
        <v>0</v>
      </c>
      <c r="Q700">
        <v>0</v>
      </c>
      <c r="R700">
        <v>0</v>
      </c>
      <c r="S700" s="32">
        <f t="shared" si="52"/>
        <v>0</v>
      </c>
      <c r="T700" s="32">
        <f t="shared" si="53"/>
        <v>0</v>
      </c>
      <c r="U700" s="32">
        <f t="shared" si="54"/>
        <v>0</v>
      </c>
      <c r="V700" s="33">
        <f>VLOOKUP(C700,Schedule!$B$3:$T$11,INPUT!D697+1,FALSE)</f>
        <v>6</v>
      </c>
    </row>
    <row r="701" spans="1:22" ht="15" x14ac:dyDescent="0.25">
      <c r="A701" s="1">
        <v>57</v>
      </c>
      <c r="B701" t="str">
        <f t="shared" si="50"/>
        <v>Sean Lewis</v>
      </c>
      <c r="C701">
        <f t="shared" si="51"/>
        <v>8</v>
      </c>
      <c r="D701" s="17">
        <v>13</v>
      </c>
      <c r="E701">
        <v>3</v>
      </c>
      <c r="F701">
        <v>3</v>
      </c>
      <c r="G701">
        <v>1</v>
      </c>
      <c r="H701">
        <v>0</v>
      </c>
      <c r="I701">
        <v>0</v>
      </c>
      <c r="J701">
        <v>0</v>
      </c>
      <c r="K701">
        <v>1</v>
      </c>
      <c r="L701">
        <v>0</v>
      </c>
      <c r="M701">
        <v>0</v>
      </c>
      <c r="N701">
        <v>0</v>
      </c>
      <c r="O701">
        <v>0</v>
      </c>
      <c r="P701">
        <v>0</v>
      </c>
      <c r="Q701">
        <v>0</v>
      </c>
      <c r="R701">
        <v>0</v>
      </c>
      <c r="S701" s="32">
        <f t="shared" si="52"/>
        <v>0</v>
      </c>
      <c r="T701" s="32">
        <f t="shared" si="53"/>
        <v>0</v>
      </c>
      <c r="U701" s="32">
        <f t="shared" si="54"/>
        <v>0</v>
      </c>
      <c r="V701" s="33">
        <f>VLOOKUP(C701,Schedule!$B$3:$T$11,INPUT!D698+1,FALSE)</f>
        <v>6</v>
      </c>
    </row>
    <row r="702" spans="1:22" ht="15" x14ac:dyDescent="0.25">
      <c r="A702" s="1">
        <v>59</v>
      </c>
      <c r="B702" t="str">
        <f t="shared" si="50"/>
        <v>Bob Farrell</v>
      </c>
      <c r="C702">
        <f t="shared" si="51"/>
        <v>9</v>
      </c>
      <c r="D702" s="17">
        <v>13</v>
      </c>
      <c r="E702">
        <v>0</v>
      </c>
      <c r="F702">
        <v>0</v>
      </c>
      <c r="G702">
        <v>0</v>
      </c>
      <c r="H702">
        <v>0</v>
      </c>
      <c r="I702">
        <v>0</v>
      </c>
      <c r="J702">
        <v>0</v>
      </c>
      <c r="K702">
        <v>0</v>
      </c>
      <c r="L702">
        <v>0</v>
      </c>
      <c r="M702">
        <v>0</v>
      </c>
      <c r="N702">
        <v>0</v>
      </c>
      <c r="O702">
        <v>0</v>
      </c>
      <c r="P702">
        <v>0</v>
      </c>
      <c r="Q702">
        <v>0</v>
      </c>
      <c r="R702">
        <v>0</v>
      </c>
      <c r="S702" s="32">
        <f t="shared" si="52"/>
        <v>0</v>
      </c>
      <c r="T702" s="32">
        <f t="shared" si="53"/>
        <v>0</v>
      </c>
      <c r="U702" s="32">
        <f t="shared" si="54"/>
        <v>0</v>
      </c>
      <c r="V702" s="33">
        <f>VLOOKUP(C702,Schedule!$B$3:$T$11,INPUT!D700+1,FALSE)</f>
        <v>5</v>
      </c>
    </row>
    <row r="703" spans="1:22" ht="15" x14ac:dyDescent="0.25">
      <c r="A703" s="1">
        <v>62</v>
      </c>
      <c r="B703" t="str">
        <f t="shared" si="50"/>
        <v>Larry Lasley</v>
      </c>
      <c r="C703">
        <f t="shared" si="51"/>
        <v>9</v>
      </c>
      <c r="D703" s="17">
        <v>13</v>
      </c>
      <c r="E703">
        <v>0</v>
      </c>
      <c r="F703">
        <v>0</v>
      </c>
      <c r="G703">
        <v>0</v>
      </c>
      <c r="H703">
        <v>0</v>
      </c>
      <c r="I703">
        <v>0</v>
      </c>
      <c r="J703">
        <v>0</v>
      </c>
      <c r="K703">
        <v>0</v>
      </c>
      <c r="L703">
        <v>0</v>
      </c>
      <c r="M703">
        <v>0</v>
      </c>
      <c r="N703">
        <v>0</v>
      </c>
      <c r="O703">
        <v>0</v>
      </c>
      <c r="P703">
        <v>0</v>
      </c>
      <c r="Q703">
        <v>0</v>
      </c>
      <c r="R703">
        <v>0</v>
      </c>
      <c r="S703" s="32">
        <f t="shared" si="52"/>
        <v>0</v>
      </c>
      <c r="T703" s="32">
        <f t="shared" si="53"/>
        <v>0</v>
      </c>
      <c r="U703" s="32">
        <f t="shared" si="54"/>
        <v>0</v>
      </c>
      <c r="V703" s="33">
        <f>VLOOKUP(C703,Schedule!$B$3:$T$11,INPUT!D703+1,FALSE)</f>
        <v>5</v>
      </c>
    </row>
    <row r="704" spans="1:22" ht="15" x14ac:dyDescent="0.25">
      <c r="A704" s="1">
        <v>63</v>
      </c>
      <c r="B704" t="str">
        <f t="shared" si="50"/>
        <v>Doug McCluskey</v>
      </c>
      <c r="C704">
        <f t="shared" si="51"/>
        <v>9</v>
      </c>
      <c r="D704" s="17">
        <v>13</v>
      </c>
      <c r="E704">
        <v>0</v>
      </c>
      <c r="F704">
        <v>0</v>
      </c>
      <c r="G704">
        <v>0</v>
      </c>
      <c r="H704">
        <v>0</v>
      </c>
      <c r="I704">
        <v>0</v>
      </c>
      <c r="J704">
        <v>0</v>
      </c>
      <c r="K704">
        <v>0</v>
      </c>
      <c r="L704">
        <v>0</v>
      </c>
      <c r="M704">
        <v>0</v>
      </c>
      <c r="N704">
        <v>0</v>
      </c>
      <c r="O704">
        <v>0</v>
      </c>
      <c r="P704">
        <v>0</v>
      </c>
      <c r="Q704">
        <v>0</v>
      </c>
      <c r="R704">
        <v>0</v>
      </c>
      <c r="S704" s="32">
        <f t="shared" si="52"/>
        <v>0</v>
      </c>
      <c r="T704" s="32">
        <f t="shared" si="53"/>
        <v>0</v>
      </c>
      <c r="U704" s="32">
        <f t="shared" si="54"/>
        <v>0</v>
      </c>
      <c r="V704" s="33">
        <f>VLOOKUP(C704,Schedule!$B$3:$T$11,INPUT!D704+1,FALSE)</f>
        <v>5</v>
      </c>
    </row>
    <row r="705" spans="1:22" ht="15" x14ac:dyDescent="0.25">
      <c r="A705" s="1">
        <v>64</v>
      </c>
      <c r="B705" t="str">
        <f t="shared" si="50"/>
        <v>Tyler Rosen</v>
      </c>
      <c r="C705">
        <f t="shared" si="51"/>
        <v>9</v>
      </c>
      <c r="D705" s="17">
        <v>13</v>
      </c>
      <c r="E705">
        <v>3</v>
      </c>
      <c r="F705">
        <v>3</v>
      </c>
      <c r="G705">
        <v>1</v>
      </c>
      <c r="H705">
        <v>0</v>
      </c>
      <c r="I705">
        <v>0</v>
      </c>
      <c r="J705">
        <v>0</v>
      </c>
      <c r="K705">
        <v>1</v>
      </c>
      <c r="L705">
        <v>0</v>
      </c>
      <c r="M705">
        <v>0</v>
      </c>
      <c r="N705">
        <v>0</v>
      </c>
      <c r="O705">
        <v>0</v>
      </c>
      <c r="P705">
        <v>0</v>
      </c>
      <c r="Q705">
        <v>0</v>
      </c>
      <c r="R705">
        <v>0</v>
      </c>
      <c r="S705" s="32">
        <f t="shared" si="52"/>
        <v>0</v>
      </c>
      <c r="T705" s="32">
        <f t="shared" si="53"/>
        <v>0</v>
      </c>
      <c r="U705" s="32">
        <f t="shared" si="54"/>
        <v>0</v>
      </c>
      <c r="V705" s="33">
        <f>VLOOKUP(C705,Schedule!$B$3:$T$11,INPUT!D705+1,FALSE)</f>
        <v>5</v>
      </c>
    </row>
    <row r="706" spans="1:22" ht="15" x14ac:dyDescent="0.25">
      <c r="A706" s="1">
        <v>1</v>
      </c>
      <c r="B706" t="str">
        <f t="shared" ref="B706:B769" si="55">VLOOKUP(A706,RosterVL,2,FALSE)</f>
        <v>Phil Alles</v>
      </c>
      <c r="C706">
        <f t="shared" ref="C706:C769" si="56">VLOOKUP(A706,RosterVL,3,FALSE)</f>
        <v>1</v>
      </c>
      <c r="D706" s="17">
        <v>13</v>
      </c>
      <c r="E706">
        <v>3</v>
      </c>
      <c r="F706">
        <v>3</v>
      </c>
      <c r="G706">
        <v>1</v>
      </c>
      <c r="H706">
        <v>3</v>
      </c>
      <c r="I706">
        <v>0</v>
      </c>
      <c r="J706">
        <v>0</v>
      </c>
      <c r="K706">
        <v>0</v>
      </c>
      <c r="L706">
        <v>0</v>
      </c>
      <c r="M706">
        <v>0</v>
      </c>
      <c r="N706">
        <v>1</v>
      </c>
      <c r="O706">
        <v>0</v>
      </c>
      <c r="P706">
        <v>0</v>
      </c>
      <c r="Q706">
        <v>0</v>
      </c>
      <c r="R706">
        <v>0</v>
      </c>
      <c r="S706" s="32">
        <f t="shared" ref="S706:S769" si="57">IF(SUM(K706:N706)=G706,0,1)</f>
        <v>0</v>
      </c>
      <c r="T706" s="32">
        <f t="shared" ref="T706:T769" si="58">IF(SUM(F706,I706,J706)=E706,0,1)</f>
        <v>0</v>
      </c>
      <c r="U706" s="32">
        <f t="shared" ref="U706:U769" si="59">IF(E706-SUM(I706,J706)=F706,0,1)</f>
        <v>0</v>
      </c>
      <c r="V706" s="33">
        <f>VLOOKUP(C706,Schedule!$B$3:$T$11,INPUT!D642+1,FALSE)</f>
        <v>7</v>
      </c>
    </row>
    <row r="707" spans="1:22" ht="15" x14ac:dyDescent="0.25">
      <c r="A707" s="1">
        <v>2</v>
      </c>
      <c r="B707" t="str">
        <f t="shared" si="55"/>
        <v>Mike Rainbolt</v>
      </c>
      <c r="C707">
        <f t="shared" si="56"/>
        <v>1</v>
      </c>
      <c r="D707" s="17">
        <v>13</v>
      </c>
      <c r="E707">
        <v>0</v>
      </c>
      <c r="F707">
        <v>0</v>
      </c>
      <c r="G707">
        <v>0</v>
      </c>
      <c r="H707">
        <v>0</v>
      </c>
      <c r="I707">
        <v>0</v>
      </c>
      <c r="J707">
        <v>0</v>
      </c>
      <c r="K707">
        <v>0</v>
      </c>
      <c r="L707">
        <v>0</v>
      </c>
      <c r="M707">
        <v>0</v>
      </c>
      <c r="N707">
        <v>0</v>
      </c>
      <c r="O707">
        <v>0</v>
      </c>
      <c r="P707">
        <v>0</v>
      </c>
      <c r="Q707">
        <v>0</v>
      </c>
      <c r="R707">
        <v>0</v>
      </c>
      <c r="S707" s="32">
        <f t="shared" si="57"/>
        <v>0</v>
      </c>
      <c r="T707" s="32">
        <f t="shared" si="58"/>
        <v>0</v>
      </c>
      <c r="U707" s="32">
        <f t="shared" si="59"/>
        <v>0</v>
      </c>
      <c r="V707" s="33">
        <f>VLOOKUP(C707,Schedule!$B$3:$T$11,INPUT!D643+1,FALSE)</f>
        <v>7</v>
      </c>
    </row>
    <row r="708" spans="1:22" ht="15" x14ac:dyDescent="0.25">
      <c r="A708" s="1">
        <v>3</v>
      </c>
      <c r="B708" t="str">
        <f t="shared" si="55"/>
        <v>Steven Dooley</v>
      </c>
      <c r="C708">
        <f t="shared" si="56"/>
        <v>1</v>
      </c>
      <c r="D708" s="17">
        <v>13</v>
      </c>
      <c r="E708">
        <v>3</v>
      </c>
      <c r="F708">
        <v>3</v>
      </c>
      <c r="G708">
        <v>1</v>
      </c>
      <c r="H708">
        <v>0</v>
      </c>
      <c r="I708">
        <v>0</v>
      </c>
      <c r="J708">
        <v>0</v>
      </c>
      <c r="K708">
        <v>1</v>
      </c>
      <c r="L708">
        <v>0</v>
      </c>
      <c r="M708">
        <v>0</v>
      </c>
      <c r="N708">
        <v>0</v>
      </c>
      <c r="O708">
        <v>0</v>
      </c>
      <c r="P708">
        <v>0</v>
      </c>
      <c r="Q708">
        <v>0</v>
      </c>
      <c r="R708">
        <v>0</v>
      </c>
      <c r="S708" s="32">
        <f t="shared" si="57"/>
        <v>0</v>
      </c>
      <c r="T708" s="32">
        <f t="shared" si="58"/>
        <v>0</v>
      </c>
      <c r="U708" s="32">
        <f t="shared" si="59"/>
        <v>0</v>
      </c>
      <c r="V708" s="33">
        <f>VLOOKUP(C708,Schedule!$B$3:$T$11,INPUT!D644+1,FALSE)</f>
        <v>7</v>
      </c>
    </row>
    <row r="709" spans="1:22" ht="15" x14ac:dyDescent="0.25">
      <c r="A709" s="1">
        <v>4</v>
      </c>
      <c r="B709" t="str">
        <f t="shared" si="55"/>
        <v>Dave Kohring</v>
      </c>
      <c r="C709">
        <f t="shared" si="56"/>
        <v>1</v>
      </c>
      <c r="D709" s="17">
        <v>14</v>
      </c>
      <c r="E709">
        <v>3</v>
      </c>
      <c r="F709">
        <v>3</v>
      </c>
      <c r="G709">
        <v>2</v>
      </c>
      <c r="H709">
        <v>0</v>
      </c>
      <c r="I709">
        <v>0</v>
      </c>
      <c r="J709">
        <v>0</v>
      </c>
      <c r="K709">
        <v>2</v>
      </c>
      <c r="L709">
        <v>0</v>
      </c>
      <c r="M709">
        <v>0</v>
      </c>
      <c r="N709">
        <v>0</v>
      </c>
      <c r="O709">
        <v>0</v>
      </c>
      <c r="P709">
        <v>0</v>
      </c>
      <c r="Q709">
        <v>0</v>
      </c>
      <c r="R709">
        <v>0</v>
      </c>
      <c r="S709" s="32">
        <f t="shared" si="57"/>
        <v>0</v>
      </c>
      <c r="T709" s="32">
        <f t="shared" si="58"/>
        <v>0</v>
      </c>
      <c r="U709" s="32">
        <f t="shared" si="59"/>
        <v>0</v>
      </c>
      <c r="V709" s="33">
        <f>VLOOKUP(C709,Schedule!$B$3:$T$11,INPUT!D709+1,FALSE)</f>
        <v>4</v>
      </c>
    </row>
    <row r="710" spans="1:22" ht="15" x14ac:dyDescent="0.25">
      <c r="A710" s="1">
        <v>5</v>
      </c>
      <c r="B710" t="str">
        <f t="shared" si="55"/>
        <v>Rick Funk</v>
      </c>
      <c r="C710">
        <f t="shared" si="56"/>
        <v>1</v>
      </c>
      <c r="D710" s="17">
        <v>14</v>
      </c>
      <c r="E710">
        <v>0</v>
      </c>
      <c r="F710">
        <v>0</v>
      </c>
      <c r="G710">
        <v>0</v>
      </c>
      <c r="H710">
        <v>0</v>
      </c>
      <c r="I710">
        <v>0</v>
      </c>
      <c r="J710">
        <v>0</v>
      </c>
      <c r="K710">
        <v>0</v>
      </c>
      <c r="L710">
        <v>0</v>
      </c>
      <c r="M710">
        <v>0</v>
      </c>
      <c r="N710">
        <v>0</v>
      </c>
      <c r="O710">
        <v>0</v>
      </c>
      <c r="P710">
        <v>0</v>
      </c>
      <c r="Q710">
        <v>0</v>
      </c>
      <c r="R710">
        <v>0</v>
      </c>
      <c r="S710" s="32">
        <f t="shared" si="57"/>
        <v>0</v>
      </c>
      <c r="T710" s="32">
        <f t="shared" si="58"/>
        <v>0</v>
      </c>
      <c r="U710" s="32">
        <f t="shared" si="59"/>
        <v>0</v>
      </c>
      <c r="V710" s="33">
        <f>VLOOKUP(C710,Schedule!$B$3:$T$11,INPUT!D710+1,FALSE)</f>
        <v>4</v>
      </c>
    </row>
    <row r="711" spans="1:22" ht="15" x14ac:dyDescent="0.25">
      <c r="A711" s="1">
        <v>6</v>
      </c>
      <c r="B711" t="str">
        <f t="shared" si="55"/>
        <v>Marc Rosen</v>
      </c>
      <c r="C711">
        <f t="shared" si="56"/>
        <v>1</v>
      </c>
      <c r="D711" s="17">
        <v>14</v>
      </c>
      <c r="E711">
        <v>3</v>
      </c>
      <c r="F711">
        <v>3</v>
      </c>
      <c r="G711">
        <v>0</v>
      </c>
      <c r="H711">
        <v>0</v>
      </c>
      <c r="I711">
        <v>0</v>
      </c>
      <c r="J711">
        <v>0</v>
      </c>
      <c r="K711">
        <v>0</v>
      </c>
      <c r="L711">
        <v>0</v>
      </c>
      <c r="M711">
        <v>0</v>
      </c>
      <c r="N711">
        <v>0</v>
      </c>
      <c r="O711">
        <v>0</v>
      </c>
      <c r="P711">
        <v>0</v>
      </c>
      <c r="Q711">
        <v>0</v>
      </c>
      <c r="R711">
        <v>0</v>
      </c>
      <c r="S711" s="32">
        <f t="shared" si="57"/>
        <v>0</v>
      </c>
      <c r="T711" s="32">
        <f t="shared" si="58"/>
        <v>0</v>
      </c>
      <c r="U711" s="32">
        <f t="shared" si="59"/>
        <v>0</v>
      </c>
      <c r="V711" s="33">
        <f>VLOOKUP(C711,Schedule!$B$3:$T$11,INPUT!D711+1,FALSE)</f>
        <v>4</v>
      </c>
    </row>
    <row r="712" spans="1:22" ht="15" x14ac:dyDescent="0.25">
      <c r="A712" s="1">
        <v>7</v>
      </c>
      <c r="B712" t="str">
        <f t="shared" si="55"/>
        <v>Jeremy Lentz</v>
      </c>
      <c r="C712">
        <f t="shared" si="56"/>
        <v>1</v>
      </c>
      <c r="D712" s="17">
        <v>14</v>
      </c>
      <c r="E712">
        <v>3</v>
      </c>
      <c r="F712">
        <v>3</v>
      </c>
      <c r="G712">
        <v>0</v>
      </c>
      <c r="H712">
        <v>0</v>
      </c>
      <c r="I712">
        <v>0</v>
      </c>
      <c r="J712">
        <v>0</v>
      </c>
      <c r="K712">
        <v>0</v>
      </c>
      <c r="L712">
        <v>0</v>
      </c>
      <c r="M712">
        <v>0</v>
      </c>
      <c r="N712">
        <v>0</v>
      </c>
      <c r="O712">
        <v>0</v>
      </c>
      <c r="P712">
        <v>0</v>
      </c>
      <c r="Q712">
        <v>0</v>
      </c>
      <c r="R712">
        <v>0</v>
      </c>
      <c r="S712" s="32">
        <f t="shared" si="57"/>
        <v>0</v>
      </c>
      <c r="T712" s="32">
        <f t="shared" si="58"/>
        <v>0</v>
      </c>
      <c r="U712" s="32">
        <f t="shared" si="59"/>
        <v>0</v>
      </c>
      <c r="V712" s="33">
        <f>VLOOKUP(C712,Schedule!$B$3:$T$11,INPUT!D712+1,FALSE)</f>
        <v>4</v>
      </c>
    </row>
    <row r="713" spans="1:22" ht="15" x14ac:dyDescent="0.25">
      <c r="A713" s="1">
        <v>8</v>
      </c>
      <c r="B713" t="str">
        <f t="shared" si="55"/>
        <v>Donnie Rulo</v>
      </c>
      <c r="C713">
        <f t="shared" si="56"/>
        <v>2</v>
      </c>
      <c r="D713" s="17">
        <v>14</v>
      </c>
      <c r="E713">
        <v>2</v>
      </c>
      <c r="F713">
        <v>2</v>
      </c>
      <c r="G713">
        <v>1</v>
      </c>
      <c r="H713">
        <v>0</v>
      </c>
      <c r="I713">
        <v>0</v>
      </c>
      <c r="J713">
        <v>0</v>
      </c>
      <c r="K713">
        <v>1</v>
      </c>
      <c r="L713">
        <v>0</v>
      </c>
      <c r="M713">
        <v>0</v>
      </c>
      <c r="N713">
        <v>0</v>
      </c>
      <c r="O713">
        <v>0</v>
      </c>
      <c r="P713">
        <v>0</v>
      </c>
      <c r="Q713">
        <v>0</v>
      </c>
      <c r="R713">
        <v>0</v>
      </c>
      <c r="S713" s="32">
        <f t="shared" si="57"/>
        <v>0</v>
      </c>
      <c r="T713" s="32">
        <f t="shared" si="58"/>
        <v>0</v>
      </c>
      <c r="U713" s="32">
        <f t="shared" si="59"/>
        <v>0</v>
      </c>
      <c r="V713" s="33">
        <f>VLOOKUP(C713,Schedule!$B$3:$T$11,INPUT!D713+1,FALSE)</f>
        <v>9</v>
      </c>
    </row>
    <row r="714" spans="1:22" ht="15" x14ac:dyDescent="0.25">
      <c r="A714" s="1">
        <v>9</v>
      </c>
      <c r="B714" t="str">
        <f t="shared" si="55"/>
        <v>Ernie Luna</v>
      </c>
      <c r="C714">
        <f t="shared" si="56"/>
        <v>2</v>
      </c>
      <c r="D714" s="17">
        <v>14</v>
      </c>
      <c r="E714">
        <v>2</v>
      </c>
      <c r="F714">
        <v>1</v>
      </c>
      <c r="G714">
        <v>0</v>
      </c>
      <c r="H714">
        <v>0</v>
      </c>
      <c r="I714">
        <v>1</v>
      </c>
      <c r="J714">
        <v>0</v>
      </c>
      <c r="K714">
        <v>0</v>
      </c>
      <c r="L714">
        <v>0</v>
      </c>
      <c r="M714">
        <v>0</v>
      </c>
      <c r="N714">
        <v>0</v>
      </c>
      <c r="O714">
        <v>0</v>
      </c>
      <c r="P714">
        <v>0</v>
      </c>
      <c r="Q714">
        <v>1</v>
      </c>
      <c r="R714">
        <v>1</v>
      </c>
      <c r="S714" s="32">
        <f t="shared" si="57"/>
        <v>0</v>
      </c>
      <c r="T714" s="32">
        <f t="shared" si="58"/>
        <v>0</v>
      </c>
      <c r="U714" s="32">
        <f t="shared" si="59"/>
        <v>0</v>
      </c>
      <c r="V714" s="33">
        <f>VLOOKUP(C714,Schedule!$B$3:$T$11,INPUT!D714+1,FALSE)</f>
        <v>9</v>
      </c>
    </row>
    <row r="715" spans="1:22" ht="15" x14ac:dyDescent="0.25">
      <c r="A715" s="1">
        <v>10</v>
      </c>
      <c r="B715" t="str">
        <f t="shared" si="55"/>
        <v>Lee Renfrow</v>
      </c>
      <c r="C715">
        <f t="shared" si="56"/>
        <v>2</v>
      </c>
      <c r="D715" s="17">
        <v>14</v>
      </c>
      <c r="E715">
        <v>2</v>
      </c>
      <c r="F715">
        <v>2</v>
      </c>
      <c r="G715">
        <v>0</v>
      </c>
      <c r="H715">
        <v>0</v>
      </c>
      <c r="I715">
        <v>0</v>
      </c>
      <c r="J715">
        <v>0</v>
      </c>
      <c r="K715">
        <v>0</v>
      </c>
      <c r="L715">
        <v>0</v>
      </c>
      <c r="M715">
        <v>0</v>
      </c>
      <c r="N715">
        <v>0</v>
      </c>
      <c r="O715">
        <v>0</v>
      </c>
      <c r="P715">
        <v>0</v>
      </c>
      <c r="Q715">
        <v>0</v>
      </c>
      <c r="R715">
        <v>0</v>
      </c>
      <c r="S715" s="32">
        <f t="shared" si="57"/>
        <v>0</v>
      </c>
      <c r="T715" s="32">
        <f t="shared" si="58"/>
        <v>0</v>
      </c>
      <c r="U715" s="32">
        <f t="shared" si="59"/>
        <v>0</v>
      </c>
      <c r="V715" s="33">
        <f>VLOOKUP(C715,Schedule!$B$3:$T$11,INPUT!D715+1,FALSE)</f>
        <v>9</v>
      </c>
    </row>
    <row r="716" spans="1:22" ht="15" x14ac:dyDescent="0.25">
      <c r="A716" s="1">
        <v>11</v>
      </c>
      <c r="B716" t="str">
        <f t="shared" si="55"/>
        <v>Ruben Plancart</v>
      </c>
      <c r="C716">
        <f t="shared" si="56"/>
        <v>2</v>
      </c>
      <c r="D716" s="17">
        <v>14</v>
      </c>
      <c r="E716">
        <v>3</v>
      </c>
      <c r="F716">
        <v>2</v>
      </c>
      <c r="G716">
        <v>0</v>
      </c>
      <c r="H716">
        <v>0</v>
      </c>
      <c r="I716">
        <v>1</v>
      </c>
      <c r="J716">
        <v>0</v>
      </c>
      <c r="K716">
        <v>0</v>
      </c>
      <c r="L716">
        <v>0</v>
      </c>
      <c r="M716">
        <v>0</v>
      </c>
      <c r="N716">
        <v>0</v>
      </c>
      <c r="O716">
        <v>0</v>
      </c>
      <c r="P716">
        <v>0</v>
      </c>
      <c r="Q716">
        <v>0</v>
      </c>
      <c r="R716">
        <v>0</v>
      </c>
      <c r="S716" s="32">
        <f t="shared" si="57"/>
        <v>0</v>
      </c>
      <c r="T716" s="32">
        <f t="shared" si="58"/>
        <v>0</v>
      </c>
      <c r="U716" s="32">
        <f t="shared" si="59"/>
        <v>0</v>
      </c>
      <c r="V716" s="33">
        <f>VLOOKUP(C716,Schedule!$B$3:$T$11,INPUT!D716+1,FALSE)</f>
        <v>9</v>
      </c>
    </row>
    <row r="717" spans="1:22" ht="15" x14ac:dyDescent="0.25">
      <c r="A717" s="1">
        <v>12</v>
      </c>
      <c r="B717" t="str">
        <f t="shared" si="55"/>
        <v>Gerald Brown</v>
      </c>
      <c r="C717">
        <f t="shared" si="56"/>
        <v>2</v>
      </c>
      <c r="D717" s="17">
        <v>14</v>
      </c>
      <c r="E717">
        <v>2</v>
      </c>
      <c r="F717">
        <v>2</v>
      </c>
      <c r="G717">
        <v>0</v>
      </c>
      <c r="H717">
        <v>0</v>
      </c>
      <c r="I717">
        <v>0</v>
      </c>
      <c r="J717">
        <v>0</v>
      </c>
      <c r="K717">
        <v>0</v>
      </c>
      <c r="L717">
        <v>0</v>
      </c>
      <c r="M717">
        <v>0</v>
      </c>
      <c r="N717">
        <v>0</v>
      </c>
      <c r="O717">
        <v>0</v>
      </c>
      <c r="P717">
        <v>0</v>
      </c>
      <c r="Q717">
        <v>0</v>
      </c>
      <c r="R717">
        <v>0</v>
      </c>
      <c r="S717" s="32">
        <f t="shared" si="57"/>
        <v>0</v>
      </c>
      <c r="T717" s="32">
        <f t="shared" si="58"/>
        <v>0</v>
      </c>
      <c r="U717" s="32">
        <f t="shared" si="59"/>
        <v>0</v>
      </c>
      <c r="V717" s="33">
        <f>VLOOKUP(C717,Schedule!$B$3:$T$11,INPUT!D717+1,FALSE)</f>
        <v>9</v>
      </c>
    </row>
    <row r="718" spans="1:22" ht="15" x14ac:dyDescent="0.25">
      <c r="A718" s="1">
        <v>13</v>
      </c>
      <c r="B718" t="str">
        <f t="shared" si="55"/>
        <v>Mike Jung</v>
      </c>
      <c r="C718">
        <f t="shared" si="56"/>
        <v>2</v>
      </c>
      <c r="D718" s="17">
        <v>14</v>
      </c>
      <c r="E718">
        <v>2</v>
      </c>
      <c r="F718">
        <v>2</v>
      </c>
      <c r="G718">
        <v>0</v>
      </c>
      <c r="H718">
        <v>0</v>
      </c>
      <c r="I718">
        <v>0</v>
      </c>
      <c r="J718">
        <v>0</v>
      </c>
      <c r="K718">
        <v>0</v>
      </c>
      <c r="L718">
        <v>0</v>
      </c>
      <c r="M718">
        <v>0</v>
      </c>
      <c r="N718">
        <v>0</v>
      </c>
      <c r="O718">
        <v>0</v>
      </c>
      <c r="P718">
        <v>0</v>
      </c>
      <c r="Q718">
        <v>0</v>
      </c>
      <c r="R718">
        <v>0</v>
      </c>
      <c r="S718" s="32">
        <f t="shared" si="57"/>
        <v>0</v>
      </c>
      <c r="T718" s="32">
        <f t="shared" si="58"/>
        <v>0</v>
      </c>
      <c r="U718" s="32">
        <f t="shared" si="59"/>
        <v>0</v>
      </c>
      <c r="V718" s="33">
        <f>VLOOKUP(C718,Schedule!$B$3:$T$11,INPUT!D718+1,FALSE)</f>
        <v>9</v>
      </c>
    </row>
    <row r="719" spans="1:22" ht="15" x14ac:dyDescent="0.25">
      <c r="A719" s="1">
        <v>14</v>
      </c>
      <c r="B719" t="str">
        <f t="shared" si="55"/>
        <v>Paul Thomas</v>
      </c>
      <c r="C719">
        <f t="shared" si="56"/>
        <v>2</v>
      </c>
      <c r="D719" s="17">
        <v>14</v>
      </c>
      <c r="E719">
        <v>2</v>
      </c>
      <c r="F719">
        <v>2</v>
      </c>
      <c r="G719">
        <v>0</v>
      </c>
      <c r="H719">
        <v>0</v>
      </c>
      <c r="I719">
        <v>0</v>
      </c>
      <c r="J719">
        <v>0</v>
      </c>
      <c r="K719">
        <v>0</v>
      </c>
      <c r="L719">
        <v>0</v>
      </c>
      <c r="M719">
        <v>0</v>
      </c>
      <c r="N719">
        <v>0</v>
      </c>
      <c r="O719">
        <v>0</v>
      </c>
      <c r="P719">
        <v>0</v>
      </c>
      <c r="Q719">
        <v>0</v>
      </c>
      <c r="R719">
        <v>0</v>
      </c>
      <c r="S719" s="32">
        <f t="shared" si="57"/>
        <v>0</v>
      </c>
      <c r="T719" s="32">
        <f t="shared" si="58"/>
        <v>0</v>
      </c>
      <c r="U719" s="32">
        <f t="shared" si="59"/>
        <v>0</v>
      </c>
      <c r="V719" s="33">
        <f>VLOOKUP(C719,Schedule!$B$3:$T$11,INPUT!D719+1,FALSE)</f>
        <v>9</v>
      </c>
    </row>
    <row r="720" spans="1:22" ht="15" x14ac:dyDescent="0.25">
      <c r="A720" s="1">
        <v>15</v>
      </c>
      <c r="B720" t="str">
        <f t="shared" si="55"/>
        <v>Sean Peters</v>
      </c>
      <c r="C720">
        <f t="shared" si="56"/>
        <v>3</v>
      </c>
      <c r="D720" s="17">
        <v>14</v>
      </c>
      <c r="E720">
        <v>4</v>
      </c>
      <c r="F720">
        <v>4</v>
      </c>
      <c r="G720">
        <v>2</v>
      </c>
      <c r="H720">
        <v>0</v>
      </c>
      <c r="I720">
        <v>0</v>
      </c>
      <c r="J720">
        <v>0</v>
      </c>
      <c r="K720">
        <v>2</v>
      </c>
      <c r="L720">
        <v>0</v>
      </c>
      <c r="M720">
        <v>0</v>
      </c>
      <c r="N720">
        <v>0</v>
      </c>
      <c r="O720">
        <v>0</v>
      </c>
      <c r="P720">
        <v>0</v>
      </c>
      <c r="Q720">
        <v>0</v>
      </c>
      <c r="R720">
        <v>0</v>
      </c>
      <c r="S720" s="32">
        <f t="shared" si="57"/>
        <v>0</v>
      </c>
      <c r="T720" s="32">
        <f t="shared" si="58"/>
        <v>0</v>
      </c>
      <c r="U720" s="32">
        <f t="shared" si="59"/>
        <v>0</v>
      </c>
      <c r="V720" s="33">
        <f>VLOOKUP(C720,Schedule!$B$3:$T$11,INPUT!D720+1,FALSE)</f>
        <v>8</v>
      </c>
    </row>
    <row r="721" spans="1:22" ht="15" x14ac:dyDescent="0.25">
      <c r="A721" s="1">
        <v>16</v>
      </c>
      <c r="B721" t="str">
        <f t="shared" si="55"/>
        <v>Brendan Murphy</v>
      </c>
      <c r="C721">
        <f t="shared" si="56"/>
        <v>3</v>
      </c>
      <c r="D721" s="17">
        <v>14</v>
      </c>
      <c r="E721">
        <v>4</v>
      </c>
      <c r="F721">
        <v>4</v>
      </c>
      <c r="G721">
        <v>2</v>
      </c>
      <c r="H721">
        <v>0</v>
      </c>
      <c r="I721">
        <v>0</v>
      </c>
      <c r="J721">
        <v>0</v>
      </c>
      <c r="K721">
        <v>2</v>
      </c>
      <c r="L721">
        <v>0</v>
      </c>
      <c r="M721">
        <v>0</v>
      </c>
      <c r="N721">
        <v>0</v>
      </c>
      <c r="O721">
        <v>1</v>
      </c>
      <c r="P721">
        <v>0</v>
      </c>
      <c r="Q721">
        <v>0</v>
      </c>
      <c r="R721">
        <v>0</v>
      </c>
      <c r="S721" s="32">
        <f t="shared" si="57"/>
        <v>0</v>
      </c>
      <c r="T721" s="32">
        <f t="shared" si="58"/>
        <v>0</v>
      </c>
      <c r="U721" s="32">
        <f t="shared" si="59"/>
        <v>0</v>
      </c>
      <c r="V721" s="33">
        <f>VLOOKUP(C721,Schedule!$B$3:$T$11,INPUT!D721+1,FALSE)</f>
        <v>8</v>
      </c>
    </row>
    <row r="722" spans="1:22" ht="15" x14ac:dyDescent="0.25">
      <c r="A722" s="1">
        <v>17</v>
      </c>
      <c r="B722" t="str">
        <f t="shared" si="55"/>
        <v>Jim Gangloff</v>
      </c>
      <c r="C722">
        <f t="shared" si="56"/>
        <v>3</v>
      </c>
      <c r="D722" s="17">
        <v>14</v>
      </c>
      <c r="E722">
        <v>0</v>
      </c>
      <c r="F722">
        <v>0</v>
      </c>
      <c r="G722">
        <v>0</v>
      </c>
      <c r="H722">
        <v>0</v>
      </c>
      <c r="I722">
        <v>0</v>
      </c>
      <c r="J722">
        <v>0</v>
      </c>
      <c r="K722">
        <v>0</v>
      </c>
      <c r="L722">
        <v>0</v>
      </c>
      <c r="M722">
        <v>0</v>
      </c>
      <c r="N722">
        <v>0</v>
      </c>
      <c r="O722">
        <v>0</v>
      </c>
      <c r="P722">
        <v>0</v>
      </c>
      <c r="Q722">
        <v>0</v>
      </c>
      <c r="R722">
        <v>0</v>
      </c>
      <c r="S722" s="32">
        <f t="shared" si="57"/>
        <v>0</v>
      </c>
      <c r="T722" s="32">
        <f t="shared" si="58"/>
        <v>0</v>
      </c>
      <c r="U722" s="32">
        <f t="shared" si="59"/>
        <v>0</v>
      </c>
      <c r="V722" s="33">
        <f>VLOOKUP(C722,Schedule!$B$3:$T$11,INPUT!D722+1,FALSE)</f>
        <v>8</v>
      </c>
    </row>
    <row r="723" spans="1:22" ht="15" x14ac:dyDescent="0.25">
      <c r="A723" s="1">
        <v>18</v>
      </c>
      <c r="B723" t="str">
        <f t="shared" si="55"/>
        <v>Mitch Gangloff</v>
      </c>
      <c r="C723">
        <f t="shared" si="56"/>
        <v>3</v>
      </c>
      <c r="D723" s="17">
        <v>14</v>
      </c>
      <c r="E723">
        <v>0</v>
      </c>
      <c r="F723">
        <v>0</v>
      </c>
      <c r="G723">
        <v>0</v>
      </c>
      <c r="H723">
        <v>0</v>
      </c>
      <c r="I723">
        <v>0</v>
      </c>
      <c r="J723">
        <v>0</v>
      </c>
      <c r="K723">
        <v>0</v>
      </c>
      <c r="L723">
        <v>0</v>
      </c>
      <c r="M723">
        <v>0</v>
      </c>
      <c r="N723">
        <v>0</v>
      </c>
      <c r="O723">
        <v>0</v>
      </c>
      <c r="P723">
        <v>0</v>
      </c>
      <c r="Q723">
        <v>0</v>
      </c>
      <c r="R723">
        <v>0</v>
      </c>
      <c r="S723" s="32">
        <f t="shared" si="57"/>
        <v>0</v>
      </c>
      <c r="T723" s="32">
        <f t="shared" si="58"/>
        <v>0</v>
      </c>
      <c r="U723" s="32">
        <f t="shared" si="59"/>
        <v>0</v>
      </c>
      <c r="V723" s="33">
        <f>VLOOKUP(C723,Schedule!$B$3:$T$11,INPUT!D723+1,FALSE)</f>
        <v>8</v>
      </c>
    </row>
    <row r="724" spans="1:22" ht="15" x14ac:dyDescent="0.25">
      <c r="A724" s="1">
        <v>19</v>
      </c>
      <c r="B724" t="str">
        <f t="shared" si="55"/>
        <v>Brett Weber</v>
      </c>
      <c r="C724">
        <f t="shared" si="56"/>
        <v>3</v>
      </c>
      <c r="D724" s="17">
        <v>14</v>
      </c>
      <c r="E724">
        <v>4</v>
      </c>
      <c r="F724">
        <v>3</v>
      </c>
      <c r="G724">
        <v>1</v>
      </c>
      <c r="H724">
        <v>1</v>
      </c>
      <c r="I724">
        <v>0</v>
      </c>
      <c r="J724">
        <v>1</v>
      </c>
      <c r="K724">
        <v>1</v>
      </c>
      <c r="L724">
        <v>0</v>
      </c>
      <c r="M724">
        <v>0</v>
      </c>
      <c r="N724">
        <v>0</v>
      </c>
      <c r="O724">
        <v>0</v>
      </c>
      <c r="P724">
        <v>0</v>
      </c>
      <c r="Q724">
        <v>0</v>
      </c>
      <c r="R724">
        <v>0</v>
      </c>
      <c r="S724" s="32">
        <f t="shared" si="57"/>
        <v>0</v>
      </c>
      <c r="T724" s="32">
        <f t="shared" si="58"/>
        <v>0</v>
      </c>
      <c r="U724" s="32">
        <f t="shared" si="59"/>
        <v>0</v>
      </c>
      <c r="V724" s="33">
        <f>VLOOKUP(C724,Schedule!$B$3:$T$11,INPUT!D724+1,FALSE)</f>
        <v>8</v>
      </c>
    </row>
    <row r="725" spans="1:22" ht="15" x14ac:dyDescent="0.25">
      <c r="A725" s="1">
        <v>20</v>
      </c>
      <c r="B725" t="str">
        <f t="shared" si="55"/>
        <v>Matt Eike</v>
      </c>
      <c r="C725">
        <f t="shared" si="56"/>
        <v>3</v>
      </c>
      <c r="D725" s="17">
        <v>14</v>
      </c>
      <c r="E725">
        <v>4</v>
      </c>
      <c r="F725">
        <v>4</v>
      </c>
      <c r="G725">
        <v>1</v>
      </c>
      <c r="H725">
        <v>1</v>
      </c>
      <c r="I725">
        <v>0</v>
      </c>
      <c r="J725">
        <v>0</v>
      </c>
      <c r="K725">
        <v>1</v>
      </c>
      <c r="L725">
        <v>0</v>
      </c>
      <c r="M725">
        <v>0</v>
      </c>
      <c r="N725">
        <v>0</v>
      </c>
      <c r="O725">
        <v>0</v>
      </c>
      <c r="P725">
        <v>0</v>
      </c>
      <c r="Q725">
        <v>0</v>
      </c>
      <c r="R725">
        <v>0</v>
      </c>
      <c r="S725" s="32">
        <f t="shared" si="57"/>
        <v>0</v>
      </c>
      <c r="T725" s="32">
        <f t="shared" si="58"/>
        <v>0</v>
      </c>
      <c r="U725" s="32">
        <f t="shared" si="59"/>
        <v>0</v>
      </c>
      <c r="V725" s="33">
        <f>VLOOKUP(C725,Schedule!$B$3:$T$11,INPUT!D725+1,FALSE)</f>
        <v>8</v>
      </c>
    </row>
    <row r="726" spans="1:22" ht="15" x14ac:dyDescent="0.25">
      <c r="A726" s="1">
        <v>21</v>
      </c>
      <c r="B726" t="str">
        <f t="shared" si="55"/>
        <v>Gabe Brown</v>
      </c>
      <c r="C726">
        <f t="shared" si="56"/>
        <v>3</v>
      </c>
      <c r="D726" s="17">
        <v>14</v>
      </c>
      <c r="E726">
        <v>0</v>
      </c>
      <c r="F726">
        <v>0</v>
      </c>
      <c r="G726">
        <v>0</v>
      </c>
      <c r="H726">
        <v>0</v>
      </c>
      <c r="I726">
        <v>0</v>
      </c>
      <c r="J726">
        <v>0</v>
      </c>
      <c r="K726">
        <v>0</v>
      </c>
      <c r="L726">
        <v>0</v>
      </c>
      <c r="M726">
        <v>0</v>
      </c>
      <c r="N726">
        <v>0</v>
      </c>
      <c r="O726">
        <v>0</v>
      </c>
      <c r="P726">
        <v>0</v>
      </c>
      <c r="Q726">
        <v>0</v>
      </c>
      <c r="R726">
        <v>0</v>
      </c>
      <c r="S726" s="32">
        <f t="shared" si="57"/>
        <v>0</v>
      </c>
      <c r="T726" s="32">
        <f t="shared" si="58"/>
        <v>0</v>
      </c>
      <c r="U726" s="32">
        <f t="shared" si="59"/>
        <v>0</v>
      </c>
      <c r="V726" s="33">
        <f>VLOOKUP(C726,Schedule!$B$3:$T$11,INPUT!D726+1,FALSE)</f>
        <v>8</v>
      </c>
    </row>
    <row r="727" spans="1:22" ht="15" x14ac:dyDescent="0.25">
      <c r="A727" s="1">
        <v>22</v>
      </c>
      <c r="B727" t="str">
        <f t="shared" si="55"/>
        <v>Jim Schlereth</v>
      </c>
      <c r="C727">
        <f t="shared" si="56"/>
        <v>3</v>
      </c>
      <c r="D727" s="17">
        <v>14</v>
      </c>
      <c r="E727">
        <v>0</v>
      </c>
      <c r="F727">
        <v>0</v>
      </c>
      <c r="G727">
        <v>0</v>
      </c>
      <c r="H727">
        <v>0</v>
      </c>
      <c r="I727">
        <v>0</v>
      </c>
      <c r="J727">
        <v>0</v>
      </c>
      <c r="K727">
        <v>0</v>
      </c>
      <c r="L727">
        <v>0</v>
      </c>
      <c r="M727">
        <v>0</v>
      </c>
      <c r="N727">
        <v>0</v>
      </c>
      <c r="O727">
        <v>0</v>
      </c>
      <c r="P727">
        <v>0</v>
      </c>
      <c r="Q727">
        <v>0</v>
      </c>
      <c r="R727">
        <v>0</v>
      </c>
      <c r="S727" s="32">
        <f t="shared" si="57"/>
        <v>0</v>
      </c>
      <c r="T727" s="32">
        <f t="shared" si="58"/>
        <v>0</v>
      </c>
      <c r="U727" s="32">
        <f t="shared" si="59"/>
        <v>0</v>
      </c>
      <c r="V727" s="33">
        <f>VLOOKUP(C727,Schedule!$B$3:$T$11,INPUT!D727+1,FALSE)</f>
        <v>8</v>
      </c>
    </row>
    <row r="728" spans="1:22" ht="15" x14ac:dyDescent="0.25">
      <c r="A728" s="1">
        <v>23</v>
      </c>
      <c r="B728" t="str">
        <f t="shared" si="55"/>
        <v>Tyler Aholt</v>
      </c>
      <c r="C728">
        <f t="shared" si="56"/>
        <v>4</v>
      </c>
      <c r="D728" s="17">
        <v>14</v>
      </c>
      <c r="E728">
        <v>2</v>
      </c>
      <c r="F728">
        <v>2</v>
      </c>
      <c r="G728">
        <v>0</v>
      </c>
      <c r="H728">
        <v>0</v>
      </c>
      <c r="I728">
        <v>0</v>
      </c>
      <c r="J728">
        <v>0</v>
      </c>
      <c r="K728">
        <v>0</v>
      </c>
      <c r="L728">
        <v>0</v>
      </c>
      <c r="M728">
        <v>0</v>
      </c>
      <c r="N728">
        <v>0</v>
      </c>
      <c r="O728">
        <v>0</v>
      </c>
      <c r="P728">
        <v>0</v>
      </c>
      <c r="Q728">
        <v>0</v>
      </c>
      <c r="R728">
        <v>0</v>
      </c>
      <c r="S728" s="32">
        <f t="shared" si="57"/>
        <v>0</v>
      </c>
      <c r="T728" s="32">
        <f t="shared" si="58"/>
        <v>0</v>
      </c>
      <c r="U728" s="32">
        <f t="shared" si="59"/>
        <v>0</v>
      </c>
      <c r="V728" s="33">
        <f>VLOOKUP(C728,Schedule!$B$3:$T$11,INPUT!D728+1,FALSE)</f>
        <v>1</v>
      </c>
    </row>
    <row r="729" spans="1:22" ht="15" x14ac:dyDescent="0.25">
      <c r="A729" s="1">
        <v>24</v>
      </c>
      <c r="B729" t="str">
        <f t="shared" si="55"/>
        <v>Eric Enright</v>
      </c>
      <c r="C729">
        <f t="shared" si="56"/>
        <v>4</v>
      </c>
      <c r="D729" s="17">
        <v>14</v>
      </c>
      <c r="E729">
        <v>2</v>
      </c>
      <c r="F729">
        <v>2</v>
      </c>
      <c r="G729">
        <v>0</v>
      </c>
      <c r="H729">
        <v>0</v>
      </c>
      <c r="I729">
        <v>0</v>
      </c>
      <c r="J729">
        <v>0</v>
      </c>
      <c r="K729">
        <v>0</v>
      </c>
      <c r="L729">
        <v>0</v>
      </c>
      <c r="M729">
        <v>0</v>
      </c>
      <c r="N729">
        <v>0</v>
      </c>
      <c r="O729">
        <v>0</v>
      </c>
      <c r="P729">
        <v>0</v>
      </c>
      <c r="Q729">
        <v>1</v>
      </c>
      <c r="R729">
        <v>1</v>
      </c>
      <c r="S729" s="32">
        <f t="shared" si="57"/>
        <v>0</v>
      </c>
      <c r="T729" s="32">
        <f t="shared" si="58"/>
        <v>0</v>
      </c>
      <c r="U729" s="32">
        <f t="shared" si="59"/>
        <v>0</v>
      </c>
      <c r="V729" s="33">
        <f>VLOOKUP(C729,Schedule!$B$3:$T$11,INPUT!D729+1,FALSE)</f>
        <v>1</v>
      </c>
    </row>
    <row r="730" spans="1:22" ht="15" x14ac:dyDescent="0.25">
      <c r="A730" s="1">
        <v>25</v>
      </c>
      <c r="B730" t="str">
        <f t="shared" si="55"/>
        <v>Tony Glass</v>
      </c>
      <c r="C730">
        <f t="shared" si="56"/>
        <v>4</v>
      </c>
      <c r="D730" s="17">
        <v>14</v>
      </c>
      <c r="E730">
        <v>3</v>
      </c>
      <c r="F730">
        <v>3</v>
      </c>
      <c r="G730">
        <v>1</v>
      </c>
      <c r="H730">
        <v>0</v>
      </c>
      <c r="I730">
        <v>0</v>
      </c>
      <c r="J730">
        <v>0</v>
      </c>
      <c r="K730">
        <v>1</v>
      </c>
      <c r="L730">
        <v>0</v>
      </c>
      <c r="M730">
        <v>0</v>
      </c>
      <c r="N730">
        <v>0</v>
      </c>
      <c r="O730">
        <v>0</v>
      </c>
      <c r="P730">
        <v>0</v>
      </c>
      <c r="Q730">
        <v>0</v>
      </c>
      <c r="R730">
        <v>0</v>
      </c>
      <c r="S730" s="32">
        <f t="shared" si="57"/>
        <v>0</v>
      </c>
      <c r="T730" s="32">
        <f t="shared" si="58"/>
        <v>0</v>
      </c>
      <c r="U730" s="32">
        <f t="shared" si="59"/>
        <v>0</v>
      </c>
      <c r="V730" s="33">
        <f>VLOOKUP(C730,Schedule!$B$3:$T$11,INPUT!D730+1,FALSE)</f>
        <v>1</v>
      </c>
    </row>
    <row r="731" spans="1:22" ht="15" x14ac:dyDescent="0.25">
      <c r="A731" s="1">
        <v>26</v>
      </c>
      <c r="B731" t="str">
        <f t="shared" si="55"/>
        <v>Joe Wiese</v>
      </c>
      <c r="C731">
        <f t="shared" si="56"/>
        <v>4</v>
      </c>
      <c r="D731" s="17">
        <v>14</v>
      </c>
      <c r="E731">
        <v>2</v>
      </c>
      <c r="F731">
        <v>2</v>
      </c>
      <c r="G731">
        <v>1</v>
      </c>
      <c r="H731">
        <v>0</v>
      </c>
      <c r="I731">
        <v>0</v>
      </c>
      <c r="J731">
        <v>0</v>
      </c>
      <c r="K731">
        <v>1</v>
      </c>
      <c r="L731">
        <v>0</v>
      </c>
      <c r="M731">
        <v>0</v>
      </c>
      <c r="N731">
        <v>0</v>
      </c>
      <c r="O731">
        <v>0</v>
      </c>
      <c r="P731">
        <v>0</v>
      </c>
      <c r="Q731">
        <v>0</v>
      </c>
      <c r="R731">
        <v>0</v>
      </c>
      <c r="S731" s="32">
        <f t="shared" si="57"/>
        <v>0</v>
      </c>
      <c r="T731" s="32">
        <f t="shared" si="58"/>
        <v>0</v>
      </c>
      <c r="U731" s="32">
        <f t="shared" si="59"/>
        <v>0</v>
      </c>
      <c r="V731" s="33">
        <f>VLOOKUP(C731,Schedule!$B$3:$T$11,INPUT!D731+1,FALSE)</f>
        <v>1</v>
      </c>
    </row>
    <row r="732" spans="1:22" ht="15" x14ac:dyDescent="0.25">
      <c r="A732" s="1">
        <v>27</v>
      </c>
      <c r="B732" t="str">
        <f t="shared" si="55"/>
        <v>Phil Gangloff</v>
      </c>
      <c r="C732">
        <f t="shared" si="56"/>
        <v>4</v>
      </c>
      <c r="D732" s="17">
        <v>14</v>
      </c>
      <c r="E732">
        <v>2</v>
      </c>
      <c r="F732">
        <v>1</v>
      </c>
      <c r="G732">
        <v>0</v>
      </c>
      <c r="H732">
        <v>0</v>
      </c>
      <c r="I732">
        <v>1</v>
      </c>
      <c r="J732">
        <v>0</v>
      </c>
      <c r="K732">
        <v>0</v>
      </c>
      <c r="L732">
        <v>0</v>
      </c>
      <c r="M732">
        <v>0</v>
      </c>
      <c r="N732">
        <v>0</v>
      </c>
      <c r="O732">
        <v>0</v>
      </c>
      <c r="P732">
        <v>0</v>
      </c>
      <c r="Q732">
        <v>0</v>
      </c>
      <c r="R732">
        <v>0</v>
      </c>
      <c r="S732" s="32">
        <f t="shared" si="57"/>
        <v>0</v>
      </c>
      <c r="T732" s="32">
        <f t="shared" si="58"/>
        <v>0</v>
      </c>
      <c r="U732" s="32">
        <f t="shared" si="59"/>
        <v>0</v>
      </c>
      <c r="V732" s="33">
        <f>VLOOKUP(C732,Schedule!$B$3:$T$11,INPUT!D732+1,FALSE)</f>
        <v>1</v>
      </c>
    </row>
    <row r="733" spans="1:22" ht="15" x14ac:dyDescent="0.25">
      <c r="A733" s="1">
        <v>28</v>
      </c>
      <c r="B733" t="str">
        <f t="shared" si="55"/>
        <v>Mike Angelica</v>
      </c>
      <c r="C733">
        <f t="shared" si="56"/>
        <v>4</v>
      </c>
      <c r="D733" s="17">
        <v>14</v>
      </c>
      <c r="E733">
        <v>2</v>
      </c>
      <c r="F733">
        <v>2</v>
      </c>
      <c r="G733">
        <v>0</v>
      </c>
      <c r="H733">
        <v>0</v>
      </c>
      <c r="I733">
        <v>0</v>
      </c>
      <c r="J733">
        <v>0</v>
      </c>
      <c r="K733">
        <v>0</v>
      </c>
      <c r="L733">
        <v>0</v>
      </c>
      <c r="M733">
        <v>0</v>
      </c>
      <c r="N733">
        <v>0</v>
      </c>
      <c r="O733">
        <v>0</v>
      </c>
      <c r="P733">
        <v>0</v>
      </c>
      <c r="Q733">
        <v>0</v>
      </c>
      <c r="R733">
        <v>0</v>
      </c>
      <c r="S733" s="32">
        <f t="shared" si="57"/>
        <v>0</v>
      </c>
      <c r="T733" s="32">
        <f t="shared" si="58"/>
        <v>0</v>
      </c>
      <c r="U733" s="32">
        <f t="shared" si="59"/>
        <v>0</v>
      </c>
      <c r="V733" s="33">
        <f>VLOOKUP(C733,Schedule!$B$3:$T$11,INPUT!D733+1,FALSE)</f>
        <v>1</v>
      </c>
    </row>
    <row r="734" spans="1:22" ht="15" x14ac:dyDescent="0.25">
      <c r="A734" s="1">
        <v>29</v>
      </c>
      <c r="B734" t="str">
        <f t="shared" si="55"/>
        <v>Mike Weber</v>
      </c>
      <c r="C734">
        <f t="shared" si="56"/>
        <v>4</v>
      </c>
      <c r="D734" s="17">
        <v>14</v>
      </c>
      <c r="E734">
        <v>2</v>
      </c>
      <c r="F734">
        <v>2</v>
      </c>
      <c r="G734">
        <v>0</v>
      </c>
      <c r="H734">
        <v>0</v>
      </c>
      <c r="I734">
        <v>0</v>
      </c>
      <c r="J734">
        <v>0</v>
      </c>
      <c r="K734">
        <v>0</v>
      </c>
      <c r="L734">
        <v>0</v>
      </c>
      <c r="M734">
        <v>0</v>
      </c>
      <c r="N734">
        <v>0</v>
      </c>
      <c r="O734">
        <v>0</v>
      </c>
      <c r="P734">
        <v>0</v>
      </c>
      <c r="Q734">
        <v>0</v>
      </c>
      <c r="R734">
        <v>0</v>
      </c>
      <c r="S734" s="32">
        <f t="shared" si="57"/>
        <v>0</v>
      </c>
      <c r="T734" s="32">
        <f t="shared" si="58"/>
        <v>0</v>
      </c>
      <c r="U734" s="32">
        <f t="shared" si="59"/>
        <v>0</v>
      </c>
      <c r="V734" s="33">
        <f>VLOOKUP(C734,Schedule!$B$3:$T$11,INPUT!D734+1,FALSE)</f>
        <v>1</v>
      </c>
    </row>
    <row r="735" spans="1:22" ht="15" x14ac:dyDescent="0.25">
      <c r="A735" s="1">
        <v>30</v>
      </c>
      <c r="B735" t="str">
        <f t="shared" si="55"/>
        <v>Jack Fleming</v>
      </c>
      <c r="C735">
        <f t="shared" si="56"/>
        <v>5</v>
      </c>
      <c r="D735" s="17">
        <v>14</v>
      </c>
      <c r="E735">
        <v>0</v>
      </c>
      <c r="F735">
        <v>0</v>
      </c>
      <c r="G735">
        <v>0</v>
      </c>
      <c r="H735">
        <v>0</v>
      </c>
      <c r="I735">
        <v>0</v>
      </c>
      <c r="J735">
        <v>0</v>
      </c>
      <c r="K735">
        <v>0</v>
      </c>
      <c r="L735">
        <v>0</v>
      </c>
      <c r="M735">
        <v>0</v>
      </c>
      <c r="N735">
        <v>0</v>
      </c>
      <c r="O735">
        <v>0</v>
      </c>
      <c r="P735">
        <v>0</v>
      </c>
      <c r="Q735">
        <v>0</v>
      </c>
      <c r="R735">
        <v>0</v>
      </c>
      <c r="S735" s="32">
        <f t="shared" si="57"/>
        <v>0</v>
      </c>
      <c r="T735" s="32">
        <f t="shared" si="58"/>
        <v>0</v>
      </c>
      <c r="U735" s="32">
        <f t="shared" si="59"/>
        <v>0</v>
      </c>
      <c r="V735" s="33">
        <f>VLOOKUP(C735,Schedule!$B$3:$T$11,INPUT!D735+1,FALSE)</f>
        <v>0</v>
      </c>
    </row>
    <row r="736" spans="1:22" ht="15" x14ac:dyDescent="0.25">
      <c r="A736" s="1">
        <v>31</v>
      </c>
      <c r="B736" t="str">
        <f t="shared" si="55"/>
        <v>Tom McMahon</v>
      </c>
      <c r="C736">
        <f t="shared" si="56"/>
        <v>5</v>
      </c>
      <c r="D736" s="17">
        <v>14</v>
      </c>
      <c r="E736">
        <v>0</v>
      </c>
      <c r="F736">
        <v>0</v>
      </c>
      <c r="G736">
        <v>0</v>
      </c>
      <c r="H736">
        <v>0</v>
      </c>
      <c r="I736">
        <v>0</v>
      </c>
      <c r="J736">
        <v>0</v>
      </c>
      <c r="K736">
        <v>0</v>
      </c>
      <c r="L736">
        <v>0</v>
      </c>
      <c r="M736">
        <v>0</v>
      </c>
      <c r="N736">
        <v>0</v>
      </c>
      <c r="O736">
        <v>0</v>
      </c>
      <c r="P736">
        <v>0</v>
      </c>
      <c r="Q736">
        <v>0</v>
      </c>
      <c r="R736">
        <v>0</v>
      </c>
      <c r="S736" s="32">
        <f t="shared" si="57"/>
        <v>0</v>
      </c>
      <c r="T736" s="32">
        <f t="shared" si="58"/>
        <v>0</v>
      </c>
      <c r="U736" s="32">
        <f t="shared" si="59"/>
        <v>0</v>
      </c>
      <c r="V736" s="33">
        <f>VLOOKUP(C736,Schedule!$B$3:$T$11,INPUT!D736+1,FALSE)</f>
        <v>0</v>
      </c>
    </row>
    <row r="737" spans="1:22" ht="15" x14ac:dyDescent="0.25">
      <c r="A737" s="1">
        <v>32</v>
      </c>
      <c r="B737" t="str">
        <f t="shared" si="55"/>
        <v>Elliot Fish</v>
      </c>
      <c r="C737">
        <f t="shared" si="56"/>
        <v>5</v>
      </c>
      <c r="D737" s="17">
        <v>14</v>
      </c>
      <c r="E737">
        <v>0</v>
      </c>
      <c r="F737">
        <v>0</v>
      </c>
      <c r="G737">
        <v>0</v>
      </c>
      <c r="H737">
        <v>0</v>
      </c>
      <c r="I737">
        <v>0</v>
      </c>
      <c r="J737">
        <v>0</v>
      </c>
      <c r="K737">
        <v>0</v>
      </c>
      <c r="L737">
        <v>0</v>
      </c>
      <c r="M737">
        <v>0</v>
      </c>
      <c r="N737">
        <v>0</v>
      </c>
      <c r="O737">
        <v>0</v>
      </c>
      <c r="P737">
        <v>0</v>
      </c>
      <c r="Q737">
        <v>0</v>
      </c>
      <c r="R737">
        <v>0</v>
      </c>
      <c r="S737" s="32">
        <f t="shared" si="57"/>
        <v>0</v>
      </c>
      <c r="T737" s="32">
        <f t="shared" si="58"/>
        <v>0</v>
      </c>
      <c r="U737" s="32">
        <f t="shared" si="59"/>
        <v>0</v>
      </c>
      <c r="V737" s="33">
        <f>VLOOKUP(C737,Schedule!$B$3:$T$11,INPUT!D737+1,FALSE)</f>
        <v>0</v>
      </c>
    </row>
    <row r="738" spans="1:22" ht="15" x14ac:dyDescent="0.25">
      <c r="A738" s="1">
        <v>33</v>
      </c>
      <c r="B738" t="str">
        <f t="shared" si="55"/>
        <v>Gus Giegling</v>
      </c>
      <c r="C738">
        <f t="shared" si="56"/>
        <v>5</v>
      </c>
      <c r="D738" s="17">
        <v>14</v>
      </c>
      <c r="E738">
        <v>0</v>
      </c>
      <c r="F738">
        <v>0</v>
      </c>
      <c r="G738">
        <v>0</v>
      </c>
      <c r="H738">
        <v>0</v>
      </c>
      <c r="I738">
        <v>0</v>
      </c>
      <c r="J738">
        <v>0</v>
      </c>
      <c r="K738">
        <v>0</v>
      </c>
      <c r="L738">
        <v>0</v>
      </c>
      <c r="M738">
        <v>0</v>
      </c>
      <c r="N738">
        <v>0</v>
      </c>
      <c r="O738">
        <v>0</v>
      </c>
      <c r="P738">
        <v>0</v>
      </c>
      <c r="Q738">
        <v>0</v>
      </c>
      <c r="R738">
        <v>0</v>
      </c>
      <c r="S738" s="32">
        <f t="shared" si="57"/>
        <v>0</v>
      </c>
      <c r="T738" s="32">
        <f t="shared" si="58"/>
        <v>0</v>
      </c>
      <c r="U738" s="32">
        <f t="shared" si="59"/>
        <v>0</v>
      </c>
      <c r="V738" s="33">
        <f>VLOOKUP(C738,Schedule!$B$3:$T$11,INPUT!D738+1,FALSE)</f>
        <v>0</v>
      </c>
    </row>
    <row r="739" spans="1:22" ht="15" x14ac:dyDescent="0.25">
      <c r="A739" s="1">
        <v>34</v>
      </c>
      <c r="B739" t="str">
        <f t="shared" si="55"/>
        <v>Tommy Faulstich</v>
      </c>
      <c r="C739">
        <f t="shared" si="56"/>
        <v>5</v>
      </c>
      <c r="D739" s="17">
        <v>14</v>
      </c>
      <c r="E739">
        <v>0</v>
      </c>
      <c r="F739">
        <v>0</v>
      </c>
      <c r="G739">
        <v>0</v>
      </c>
      <c r="H739">
        <v>0</v>
      </c>
      <c r="I739">
        <v>0</v>
      </c>
      <c r="J739">
        <v>0</v>
      </c>
      <c r="K739">
        <v>0</v>
      </c>
      <c r="L739">
        <v>0</v>
      </c>
      <c r="M739">
        <v>0</v>
      </c>
      <c r="N739">
        <v>0</v>
      </c>
      <c r="O739">
        <v>0</v>
      </c>
      <c r="P739">
        <v>0</v>
      </c>
      <c r="Q739">
        <v>0</v>
      </c>
      <c r="R739">
        <v>0</v>
      </c>
      <c r="S739" s="32">
        <f t="shared" si="57"/>
        <v>0</v>
      </c>
      <c r="T739" s="32">
        <f t="shared" si="58"/>
        <v>0</v>
      </c>
      <c r="U739" s="32">
        <f t="shared" si="59"/>
        <v>0</v>
      </c>
      <c r="V739" s="33">
        <f>VLOOKUP(C739,Schedule!$B$3:$T$11,INPUT!D739+1,FALSE)</f>
        <v>0</v>
      </c>
    </row>
    <row r="740" spans="1:22" ht="15" x14ac:dyDescent="0.25">
      <c r="A740" s="1">
        <v>35</v>
      </c>
      <c r="B740" t="str">
        <f t="shared" si="55"/>
        <v>Andrew Evola</v>
      </c>
      <c r="C740">
        <f t="shared" si="56"/>
        <v>5</v>
      </c>
      <c r="D740" s="17">
        <v>14</v>
      </c>
      <c r="E740">
        <v>0</v>
      </c>
      <c r="F740">
        <v>0</v>
      </c>
      <c r="G740">
        <v>0</v>
      </c>
      <c r="H740">
        <v>0</v>
      </c>
      <c r="I740">
        <v>0</v>
      </c>
      <c r="J740">
        <v>0</v>
      </c>
      <c r="K740">
        <v>0</v>
      </c>
      <c r="L740">
        <v>0</v>
      </c>
      <c r="M740">
        <v>0</v>
      </c>
      <c r="N740">
        <v>0</v>
      </c>
      <c r="O740">
        <v>0</v>
      </c>
      <c r="P740">
        <v>0</v>
      </c>
      <c r="Q740">
        <v>0</v>
      </c>
      <c r="R740">
        <v>0</v>
      </c>
      <c r="S740" s="32">
        <f t="shared" si="57"/>
        <v>0</v>
      </c>
      <c r="T740" s="32">
        <f t="shared" si="58"/>
        <v>0</v>
      </c>
      <c r="U740" s="32">
        <f t="shared" si="59"/>
        <v>0</v>
      </c>
      <c r="V740" s="33">
        <f>VLOOKUP(C740,Schedule!$B$3:$T$11,INPUT!D740+1,FALSE)</f>
        <v>0</v>
      </c>
    </row>
    <row r="741" spans="1:22" ht="15" x14ac:dyDescent="0.25">
      <c r="A741" s="1">
        <v>36</v>
      </c>
      <c r="B741" t="str">
        <f t="shared" si="55"/>
        <v>Mark Connoley</v>
      </c>
      <c r="C741">
        <f t="shared" si="56"/>
        <v>5</v>
      </c>
      <c r="D741" s="17">
        <v>14</v>
      </c>
      <c r="E741">
        <v>0</v>
      </c>
      <c r="F741">
        <v>0</v>
      </c>
      <c r="G741">
        <v>0</v>
      </c>
      <c r="H741">
        <v>0</v>
      </c>
      <c r="I741">
        <v>0</v>
      </c>
      <c r="J741">
        <v>0</v>
      </c>
      <c r="K741">
        <v>0</v>
      </c>
      <c r="L741">
        <v>0</v>
      </c>
      <c r="M741">
        <v>0</v>
      </c>
      <c r="N741">
        <v>0</v>
      </c>
      <c r="O741">
        <v>0</v>
      </c>
      <c r="P741">
        <v>0</v>
      </c>
      <c r="Q741">
        <v>0</v>
      </c>
      <c r="R741">
        <v>0</v>
      </c>
      <c r="S741" s="32">
        <f t="shared" si="57"/>
        <v>0</v>
      </c>
      <c r="T741" s="32">
        <f t="shared" si="58"/>
        <v>0</v>
      </c>
      <c r="U741" s="32">
        <f t="shared" si="59"/>
        <v>0</v>
      </c>
      <c r="V741" s="33">
        <f>VLOOKUP(C741,Schedule!$B$3:$T$11,INPUT!D741+1,FALSE)</f>
        <v>0</v>
      </c>
    </row>
    <row r="742" spans="1:22" ht="15" x14ac:dyDescent="0.25">
      <c r="A742" s="1">
        <v>37</v>
      </c>
      <c r="B742" t="str">
        <f t="shared" si="55"/>
        <v>Tom Ciolek</v>
      </c>
      <c r="C742">
        <f t="shared" si="56"/>
        <v>6</v>
      </c>
      <c r="D742" s="17">
        <v>14</v>
      </c>
      <c r="E742">
        <v>3</v>
      </c>
      <c r="F742">
        <v>3</v>
      </c>
      <c r="G742">
        <v>2</v>
      </c>
      <c r="H742">
        <v>0</v>
      </c>
      <c r="I742">
        <v>0</v>
      </c>
      <c r="J742">
        <v>0</v>
      </c>
      <c r="K742">
        <v>2</v>
      </c>
      <c r="L742">
        <v>0</v>
      </c>
      <c r="M742">
        <v>0</v>
      </c>
      <c r="N742">
        <v>0</v>
      </c>
      <c r="O742">
        <v>0</v>
      </c>
      <c r="P742">
        <v>0</v>
      </c>
      <c r="Q742">
        <v>0</v>
      </c>
      <c r="R742">
        <v>0</v>
      </c>
      <c r="S742" s="32">
        <f t="shared" si="57"/>
        <v>0</v>
      </c>
      <c r="T742" s="32">
        <f t="shared" si="58"/>
        <v>0</v>
      </c>
      <c r="U742" s="32">
        <f t="shared" si="59"/>
        <v>0</v>
      </c>
      <c r="V742" s="33">
        <f>VLOOKUP(C742,Schedule!$B$3:$T$11,INPUT!D742+1,FALSE)</f>
        <v>7</v>
      </c>
    </row>
    <row r="743" spans="1:22" ht="15" x14ac:dyDescent="0.25">
      <c r="A743" s="1">
        <v>38</v>
      </c>
      <c r="B743" t="str">
        <f t="shared" si="55"/>
        <v>Joe Mathes</v>
      </c>
      <c r="C743">
        <f t="shared" si="56"/>
        <v>6</v>
      </c>
      <c r="D743" s="17">
        <v>14</v>
      </c>
      <c r="E743">
        <v>3</v>
      </c>
      <c r="F743">
        <v>3</v>
      </c>
      <c r="G743">
        <v>1</v>
      </c>
      <c r="H743">
        <v>0</v>
      </c>
      <c r="I743">
        <v>0</v>
      </c>
      <c r="J743">
        <v>0</v>
      </c>
      <c r="K743">
        <v>1</v>
      </c>
      <c r="L743">
        <v>0</v>
      </c>
      <c r="M743">
        <v>0</v>
      </c>
      <c r="N743">
        <v>0</v>
      </c>
      <c r="O743">
        <v>0</v>
      </c>
      <c r="P743">
        <v>0</v>
      </c>
      <c r="Q743">
        <v>1</v>
      </c>
      <c r="R743">
        <v>1</v>
      </c>
      <c r="S743" s="32">
        <f t="shared" si="57"/>
        <v>0</v>
      </c>
      <c r="T743" s="32">
        <f t="shared" si="58"/>
        <v>0</v>
      </c>
      <c r="U743" s="32">
        <f t="shared" si="59"/>
        <v>0</v>
      </c>
      <c r="V743" s="33">
        <f>VLOOKUP(C743,Schedule!$B$3:$T$11,INPUT!D743+1,FALSE)</f>
        <v>7</v>
      </c>
    </row>
    <row r="744" spans="1:22" ht="15" x14ac:dyDescent="0.25">
      <c r="A744" s="1">
        <v>39</v>
      </c>
      <c r="B744" t="str">
        <f t="shared" si="55"/>
        <v>Dan Suchman</v>
      </c>
      <c r="C744">
        <f t="shared" si="56"/>
        <v>6</v>
      </c>
      <c r="D744" s="17">
        <v>14</v>
      </c>
      <c r="E744">
        <v>4</v>
      </c>
      <c r="F744">
        <v>4</v>
      </c>
      <c r="G744">
        <v>2</v>
      </c>
      <c r="H744">
        <v>0</v>
      </c>
      <c r="I744">
        <v>0</v>
      </c>
      <c r="J744">
        <v>0</v>
      </c>
      <c r="K744">
        <v>2</v>
      </c>
      <c r="L744">
        <v>0</v>
      </c>
      <c r="M744">
        <v>0</v>
      </c>
      <c r="N744">
        <v>0</v>
      </c>
      <c r="O744">
        <v>0</v>
      </c>
      <c r="P744">
        <v>0</v>
      </c>
      <c r="Q744">
        <v>0</v>
      </c>
      <c r="R744">
        <v>0</v>
      </c>
      <c r="S744" s="32">
        <f t="shared" si="57"/>
        <v>0</v>
      </c>
      <c r="T744" s="32">
        <f t="shared" si="58"/>
        <v>0</v>
      </c>
      <c r="U744" s="32">
        <f t="shared" si="59"/>
        <v>0</v>
      </c>
      <c r="V744" s="33">
        <f>VLOOKUP(C744,Schedule!$B$3:$T$11,INPUT!D744+1,FALSE)</f>
        <v>7</v>
      </c>
    </row>
    <row r="745" spans="1:22" ht="15" x14ac:dyDescent="0.25">
      <c r="A745" s="1">
        <v>40</v>
      </c>
      <c r="B745" t="str">
        <f t="shared" si="55"/>
        <v>Tom Meadows</v>
      </c>
      <c r="C745">
        <f t="shared" si="56"/>
        <v>6</v>
      </c>
      <c r="D745" s="17">
        <v>14</v>
      </c>
      <c r="E745">
        <v>0</v>
      </c>
      <c r="F745">
        <v>0</v>
      </c>
      <c r="G745">
        <v>0</v>
      </c>
      <c r="H745">
        <v>0</v>
      </c>
      <c r="I745">
        <v>0</v>
      </c>
      <c r="J745">
        <v>0</v>
      </c>
      <c r="K745">
        <v>0</v>
      </c>
      <c r="L745">
        <v>0</v>
      </c>
      <c r="M745">
        <v>0</v>
      </c>
      <c r="N745">
        <v>0</v>
      </c>
      <c r="O745">
        <v>0</v>
      </c>
      <c r="P745">
        <v>0</v>
      </c>
      <c r="Q745">
        <v>0</v>
      </c>
      <c r="R745">
        <v>0</v>
      </c>
      <c r="S745" s="32">
        <f t="shared" si="57"/>
        <v>0</v>
      </c>
      <c r="T745" s="32">
        <f t="shared" si="58"/>
        <v>0</v>
      </c>
      <c r="U745" s="32">
        <f t="shared" si="59"/>
        <v>0</v>
      </c>
      <c r="V745" s="33">
        <f>VLOOKUP(C745,Schedule!$B$3:$T$11,INPUT!D745+1,FALSE)</f>
        <v>7</v>
      </c>
    </row>
    <row r="746" spans="1:22" ht="15" x14ac:dyDescent="0.25">
      <c r="A746" s="1">
        <v>41</v>
      </c>
      <c r="B746" t="str">
        <f t="shared" si="55"/>
        <v>Todd Pierson</v>
      </c>
      <c r="C746">
        <f t="shared" si="56"/>
        <v>6</v>
      </c>
      <c r="D746" s="17">
        <v>14</v>
      </c>
      <c r="E746">
        <v>3</v>
      </c>
      <c r="F746">
        <v>3</v>
      </c>
      <c r="G746">
        <v>0</v>
      </c>
      <c r="H746">
        <v>0</v>
      </c>
      <c r="I746">
        <v>0</v>
      </c>
      <c r="J746">
        <v>0</v>
      </c>
      <c r="K746">
        <v>0</v>
      </c>
      <c r="L746">
        <v>0</v>
      </c>
      <c r="M746">
        <v>0</v>
      </c>
      <c r="N746">
        <v>0</v>
      </c>
      <c r="O746">
        <v>0</v>
      </c>
      <c r="P746">
        <v>0</v>
      </c>
      <c r="Q746">
        <v>0</v>
      </c>
      <c r="R746">
        <v>0</v>
      </c>
      <c r="S746" s="32">
        <f t="shared" si="57"/>
        <v>0</v>
      </c>
      <c r="T746" s="32">
        <f t="shared" si="58"/>
        <v>0</v>
      </c>
      <c r="U746" s="32">
        <f t="shared" si="59"/>
        <v>0</v>
      </c>
      <c r="V746" s="33">
        <f>VLOOKUP(C746,Schedule!$B$3:$T$11,INPUT!D746+1,FALSE)</f>
        <v>7</v>
      </c>
    </row>
    <row r="747" spans="1:22" ht="15" x14ac:dyDescent="0.25">
      <c r="A747" s="1">
        <v>42</v>
      </c>
      <c r="B747" t="str">
        <f t="shared" si="55"/>
        <v>Tim O'Connell</v>
      </c>
      <c r="C747">
        <f t="shared" si="56"/>
        <v>6</v>
      </c>
      <c r="D747" s="17">
        <v>14</v>
      </c>
      <c r="E747">
        <v>4</v>
      </c>
      <c r="F747">
        <v>4</v>
      </c>
      <c r="G747">
        <v>0</v>
      </c>
      <c r="H747">
        <v>0</v>
      </c>
      <c r="I747">
        <v>0</v>
      </c>
      <c r="J747">
        <v>0</v>
      </c>
      <c r="K747">
        <v>0</v>
      </c>
      <c r="L747">
        <v>0</v>
      </c>
      <c r="M747">
        <v>0</v>
      </c>
      <c r="N747">
        <v>0</v>
      </c>
      <c r="O747">
        <v>0</v>
      </c>
      <c r="P747">
        <v>0</v>
      </c>
      <c r="Q747">
        <v>0</v>
      </c>
      <c r="R747">
        <v>0</v>
      </c>
      <c r="S747" s="32">
        <f t="shared" si="57"/>
        <v>0</v>
      </c>
      <c r="T747" s="32">
        <f t="shared" si="58"/>
        <v>0</v>
      </c>
      <c r="U747" s="32">
        <f t="shared" si="59"/>
        <v>0</v>
      </c>
      <c r="V747" s="33">
        <f>VLOOKUP(C747,Schedule!$B$3:$T$11,INPUT!D747+1,FALSE)</f>
        <v>7</v>
      </c>
    </row>
    <row r="748" spans="1:22" ht="15" x14ac:dyDescent="0.25">
      <c r="A748" s="1">
        <v>43</v>
      </c>
      <c r="B748" t="str">
        <f t="shared" si="55"/>
        <v>Pepe Greco</v>
      </c>
      <c r="C748">
        <f t="shared" si="56"/>
        <v>6</v>
      </c>
      <c r="D748" s="17">
        <v>14</v>
      </c>
      <c r="E748">
        <v>0</v>
      </c>
      <c r="F748">
        <v>0</v>
      </c>
      <c r="G748">
        <v>0</v>
      </c>
      <c r="H748">
        <v>0</v>
      </c>
      <c r="I748">
        <v>0</v>
      </c>
      <c r="J748">
        <v>0</v>
      </c>
      <c r="K748">
        <v>0</v>
      </c>
      <c r="L748">
        <v>0</v>
      </c>
      <c r="M748">
        <v>0</v>
      </c>
      <c r="N748">
        <v>0</v>
      </c>
      <c r="O748">
        <v>0</v>
      </c>
      <c r="P748">
        <v>0</v>
      </c>
      <c r="Q748">
        <v>0</v>
      </c>
      <c r="R748">
        <v>0</v>
      </c>
      <c r="S748" s="32">
        <f t="shared" si="57"/>
        <v>0</v>
      </c>
      <c r="T748" s="32">
        <f t="shared" si="58"/>
        <v>0</v>
      </c>
      <c r="U748" s="32">
        <f t="shared" si="59"/>
        <v>0</v>
      </c>
      <c r="V748" s="33">
        <f>VLOOKUP(C748,Schedule!$B$3:$T$11,INPUT!D748+1,FALSE)</f>
        <v>7</v>
      </c>
    </row>
    <row r="749" spans="1:22" ht="15" x14ac:dyDescent="0.25">
      <c r="A749" s="1">
        <v>44</v>
      </c>
      <c r="B749" t="str">
        <f t="shared" si="55"/>
        <v>Tony Mazzuca</v>
      </c>
      <c r="C749">
        <f t="shared" si="56"/>
        <v>7</v>
      </c>
      <c r="D749" s="17">
        <v>14</v>
      </c>
      <c r="E749">
        <v>0</v>
      </c>
      <c r="F749">
        <v>0</v>
      </c>
      <c r="G749">
        <v>0</v>
      </c>
      <c r="H749">
        <v>0</v>
      </c>
      <c r="I749">
        <v>0</v>
      </c>
      <c r="J749">
        <v>0</v>
      </c>
      <c r="K749">
        <v>0</v>
      </c>
      <c r="L749">
        <v>0</v>
      </c>
      <c r="M749">
        <v>0</v>
      </c>
      <c r="N749">
        <v>0</v>
      </c>
      <c r="O749">
        <v>0</v>
      </c>
      <c r="P749">
        <v>0</v>
      </c>
      <c r="Q749">
        <v>0</v>
      </c>
      <c r="R749">
        <v>0</v>
      </c>
      <c r="S749" s="32">
        <f t="shared" si="57"/>
        <v>0</v>
      </c>
      <c r="T749" s="32">
        <f t="shared" si="58"/>
        <v>0</v>
      </c>
      <c r="U749" s="32">
        <f t="shared" si="59"/>
        <v>0</v>
      </c>
      <c r="V749" s="33">
        <f>VLOOKUP(C749,Schedule!$B$3:$T$11,INPUT!D749+1,FALSE)</f>
        <v>6</v>
      </c>
    </row>
    <row r="750" spans="1:22" ht="15" x14ac:dyDescent="0.25">
      <c r="A750" s="1">
        <v>45</v>
      </c>
      <c r="B750" t="str">
        <f t="shared" si="55"/>
        <v>Sean Shoults</v>
      </c>
      <c r="C750">
        <f t="shared" si="56"/>
        <v>7</v>
      </c>
      <c r="D750" s="17">
        <v>14</v>
      </c>
      <c r="E750">
        <v>2</v>
      </c>
      <c r="F750">
        <v>2</v>
      </c>
      <c r="G750">
        <v>0</v>
      </c>
      <c r="H750">
        <v>0</v>
      </c>
      <c r="I750">
        <v>0</v>
      </c>
      <c r="J750">
        <v>0</v>
      </c>
      <c r="K750">
        <v>0</v>
      </c>
      <c r="L750">
        <v>0</v>
      </c>
      <c r="M750">
        <v>0</v>
      </c>
      <c r="N750">
        <v>0</v>
      </c>
      <c r="O750">
        <v>0</v>
      </c>
      <c r="P750">
        <v>0</v>
      </c>
      <c r="Q750">
        <v>0</v>
      </c>
      <c r="R750">
        <v>0</v>
      </c>
      <c r="S750" s="32">
        <f t="shared" si="57"/>
        <v>0</v>
      </c>
      <c r="T750" s="32">
        <f t="shared" si="58"/>
        <v>0</v>
      </c>
      <c r="U750" s="32">
        <f t="shared" si="59"/>
        <v>0</v>
      </c>
      <c r="V750" s="33">
        <f>VLOOKUP(C750,Schedule!$B$3:$T$11,INPUT!D750+1,FALSE)</f>
        <v>6</v>
      </c>
    </row>
    <row r="751" spans="1:22" ht="15" x14ac:dyDescent="0.25">
      <c r="A751" s="1">
        <v>46</v>
      </c>
      <c r="B751" t="str">
        <f t="shared" si="55"/>
        <v>Brian Cox</v>
      </c>
      <c r="C751">
        <f t="shared" si="56"/>
        <v>7</v>
      </c>
      <c r="D751" s="17">
        <v>14</v>
      </c>
      <c r="E751">
        <v>2</v>
      </c>
      <c r="F751">
        <v>2</v>
      </c>
      <c r="G751">
        <v>0</v>
      </c>
      <c r="H751">
        <v>0</v>
      </c>
      <c r="I751">
        <v>0</v>
      </c>
      <c r="J751">
        <v>0</v>
      </c>
      <c r="K751">
        <v>0</v>
      </c>
      <c r="L751">
        <v>0</v>
      </c>
      <c r="M751">
        <v>0</v>
      </c>
      <c r="N751">
        <v>0</v>
      </c>
      <c r="O751">
        <v>0</v>
      </c>
      <c r="P751">
        <v>0</v>
      </c>
      <c r="Q751">
        <v>1</v>
      </c>
      <c r="R751">
        <v>1</v>
      </c>
      <c r="S751" s="32">
        <f t="shared" si="57"/>
        <v>0</v>
      </c>
      <c r="T751" s="32">
        <f t="shared" si="58"/>
        <v>0</v>
      </c>
      <c r="U751" s="32">
        <f t="shared" si="59"/>
        <v>0</v>
      </c>
      <c r="V751" s="33">
        <f>VLOOKUP(C751,Schedule!$B$3:$T$11,INPUT!D751+1,FALSE)</f>
        <v>6</v>
      </c>
    </row>
    <row r="752" spans="1:22" ht="15" x14ac:dyDescent="0.25">
      <c r="A752" s="1">
        <v>47</v>
      </c>
      <c r="B752" t="str">
        <f t="shared" si="55"/>
        <v>Lou Cole</v>
      </c>
      <c r="C752">
        <f t="shared" si="56"/>
        <v>7</v>
      </c>
      <c r="D752" s="17">
        <v>14</v>
      </c>
      <c r="E752">
        <v>2</v>
      </c>
      <c r="F752">
        <v>2</v>
      </c>
      <c r="G752">
        <v>0</v>
      </c>
      <c r="H752">
        <v>0</v>
      </c>
      <c r="I752">
        <v>0</v>
      </c>
      <c r="J752">
        <v>0</v>
      </c>
      <c r="K752">
        <v>0</v>
      </c>
      <c r="L752">
        <v>0</v>
      </c>
      <c r="M752">
        <v>0</v>
      </c>
      <c r="N752">
        <v>0</v>
      </c>
      <c r="O752">
        <v>0</v>
      </c>
      <c r="P752">
        <v>0</v>
      </c>
      <c r="Q752">
        <v>0</v>
      </c>
      <c r="R752">
        <v>0</v>
      </c>
      <c r="S752" s="32">
        <f t="shared" si="57"/>
        <v>0</v>
      </c>
      <c r="T752" s="32">
        <f t="shared" si="58"/>
        <v>0</v>
      </c>
      <c r="U752" s="32">
        <f t="shared" si="59"/>
        <v>0</v>
      </c>
      <c r="V752" s="33">
        <f>VLOOKUP(C752,Schedule!$B$3:$T$11,INPUT!D752+1,FALSE)</f>
        <v>6</v>
      </c>
    </row>
    <row r="753" spans="1:22" ht="15" x14ac:dyDescent="0.25">
      <c r="A753" s="1">
        <v>48</v>
      </c>
      <c r="B753" t="str">
        <f t="shared" si="55"/>
        <v>Mike Haukap</v>
      </c>
      <c r="C753">
        <f t="shared" si="56"/>
        <v>7</v>
      </c>
      <c r="D753" s="17">
        <v>14</v>
      </c>
      <c r="E753">
        <v>2</v>
      </c>
      <c r="F753">
        <v>2</v>
      </c>
      <c r="G753">
        <v>0</v>
      </c>
      <c r="H753">
        <v>0</v>
      </c>
      <c r="I753">
        <v>0</v>
      </c>
      <c r="J753">
        <v>0</v>
      </c>
      <c r="K753">
        <v>0</v>
      </c>
      <c r="L753">
        <v>0</v>
      </c>
      <c r="M753">
        <v>0</v>
      </c>
      <c r="N753">
        <v>0</v>
      </c>
      <c r="O753">
        <v>0</v>
      </c>
      <c r="P753">
        <v>0</v>
      </c>
      <c r="Q753">
        <v>0</v>
      </c>
      <c r="R753">
        <v>0</v>
      </c>
      <c r="S753" s="32">
        <f t="shared" si="57"/>
        <v>0</v>
      </c>
      <c r="T753" s="32">
        <f t="shared" si="58"/>
        <v>0</v>
      </c>
      <c r="U753" s="32">
        <f t="shared" si="59"/>
        <v>0</v>
      </c>
      <c r="V753" s="33">
        <f>VLOOKUP(C753,Schedule!$B$3:$T$11,INPUT!D753+1,FALSE)</f>
        <v>6</v>
      </c>
    </row>
    <row r="754" spans="1:22" ht="15" x14ac:dyDescent="0.25">
      <c r="A754" s="1">
        <v>49</v>
      </c>
      <c r="B754" t="str">
        <f t="shared" si="55"/>
        <v>Adam Wiesehan</v>
      </c>
      <c r="C754">
        <f t="shared" si="56"/>
        <v>7</v>
      </c>
      <c r="D754" s="17">
        <v>14</v>
      </c>
      <c r="E754">
        <v>2</v>
      </c>
      <c r="F754">
        <v>2</v>
      </c>
      <c r="G754">
        <v>0</v>
      </c>
      <c r="H754">
        <v>0</v>
      </c>
      <c r="I754">
        <v>0</v>
      </c>
      <c r="J754">
        <v>0</v>
      </c>
      <c r="K754">
        <v>0</v>
      </c>
      <c r="L754">
        <v>0</v>
      </c>
      <c r="M754">
        <v>0</v>
      </c>
      <c r="N754">
        <v>0</v>
      </c>
      <c r="O754">
        <v>0</v>
      </c>
      <c r="P754">
        <v>0</v>
      </c>
      <c r="Q754">
        <v>0</v>
      </c>
      <c r="R754">
        <v>0</v>
      </c>
      <c r="S754" s="32">
        <f t="shared" si="57"/>
        <v>0</v>
      </c>
      <c r="T754" s="32">
        <f t="shared" si="58"/>
        <v>0</v>
      </c>
      <c r="U754" s="32">
        <f t="shared" si="59"/>
        <v>0</v>
      </c>
      <c r="V754" s="33">
        <f>VLOOKUP(C754,Schedule!$B$3:$T$11,INPUT!D754+1,FALSE)</f>
        <v>6</v>
      </c>
    </row>
    <row r="755" spans="1:22" ht="15" x14ac:dyDescent="0.25">
      <c r="A755" s="1">
        <v>50</v>
      </c>
      <c r="B755" t="str">
        <f t="shared" si="55"/>
        <v>Jerrod Scowden</v>
      </c>
      <c r="C755">
        <f t="shared" si="56"/>
        <v>7</v>
      </c>
      <c r="D755" s="17">
        <v>14</v>
      </c>
      <c r="E755">
        <v>2</v>
      </c>
      <c r="F755">
        <v>2</v>
      </c>
      <c r="G755">
        <v>0</v>
      </c>
      <c r="H755">
        <v>0</v>
      </c>
      <c r="I755">
        <v>0</v>
      </c>
      <c r="J755">
        <v>0</v>
      </c>
      <c r="K755">
        <v>0</v>
      </c>
      <c r="L755">
        <v>0</v>
      </c>
      <c r="M755">
        <v>0</v>
      </c>
      <c r="N755">
        <v>0</v>
      </c>
      <c r="O755">
        <v>0</v>
      </c>
      <c r="P755">
        <v>0</v>
      </c>
      <c r="Q755">
        <v>0</v>
      </c>
      <c r="R755">
        <v>0</v>
      </c>
      <c r="S755" s="32">
        <f t="shared" si="57"/>
        <v>0</v>
      </c>
      <c r="T755" s="32">
        <f t="shared" si="58"/>
        <v>0</v>
      </c>
      <c r="U755" s="32">
        <f t="shared" si="59"/>
        <v>0</v>
      </c>
      <c r="V755" s="33">
        <f>VLOOKUP(C755,Schedule!$B$3:$T$11,INPUT!D755+1,FALSE)</f>
        <v>6</v>
      </c>
    </row>
    <row r="756" spans="1:22" ht="15" x14ac:dyDescent="0.25">
      <c r="A756" s="1">
        <v>51</v>
      </c>
      <c r="B756" t="str">
        <f t="shared" si="55"/>
        <v>Brian Timmons</v>
      </c>
      <c r="C756">
        <f t="shared" si="56"/>
        <v>8</v>
      </c>
      <c r="D756" s="17">
        <v>14</v>
      </c>
      <c r="E756">
        <v>4</v>
      </c>
      <c r="F756">
        <v>3</v>
      </c>
      <c r="G756">
        <v>0</v>
      </c>
      <c r="H756">
        <v>0</v>
      </c>
      <c r="I756">
        <v>0</v>
      </c>
      <c r="J756">
        <v>1</v>
      </c>
      <c r="K756">
        <v>0</v>
      </c>
      <c r="L756">
        <v>0</v>
      </c>
      <c r="M756">
        <v>0</v>
      </c>
      <c r="N756">
        <v>0</v>
      </c>
      <c r="O756">
        <v>0</v>
      </c>
      <c r="P756">
        <v>0</v>
      </c>
      <c r="Q756">
        <v>0</v>
      </c>
      <c r="R756">
        <v>0</v>
      </c>
      <c r="S756" s="32">
        <f t="shared" si="57"/>
        <v>0</v>
      </c>
      <c r="T756" s="32">
        <f t="shared" si="58"/>
        <v>0</v>
      </c>
      <c r="U756" s="32">
        <f t="shared" si="59"/>
        <v>0</v>
      </c>
      <c r="V756" s="33">
        <f>VLOOKUP(C756,Schedule!$B$3:$T$11,INPUT!D756+1,FALSE)</f>
        <v>3</v>
      </c>
    </row>
    <row r="757" spans="1:22" ht="15" x14ac:dyDescent="0.25">
      <c r="A757" s="1">
        <v>52</v>
      </c>
      <c r="B757" t="str">
        <f t="shared" si="55"/>
        <v>Jason Perniciaro</v>
      </c>
      <c r="C757">
        <f t="shared" si="56"/>
        <v>8</v>
      </c>
      <c r="D757" s="17">
        <v>14</v>
      </c>
      <c r="E757">
        <v>4</v>
      </c>
      <c r="F757">
        <v>3</v>
      </c>
      <c r="G757">
        <v>1</v>
      </c>
      <c r="H757">
        <v>0</v>
      </c>
      <c r="I757">
        <v>1</v>
      </c>
      <c r="J757">
        <v>0</v>
      </c>
      <c r="K757">
        <v>0</v>
      </c>
      <c r="L757">
        <v>1</v>
      </c>
      <c r="M757">
        <v>0</v>
      </c>
      <c r="N757">
        <v>0</v>
      </c>
      <c r="O757">
        <v>0</v>
      </c>
      <c r="P757">
        <v>0</v>
      </c>
      <c r="Q757">
        <v>0</v>
      </c>
      <c r="R757">
        <v>0</v>
      </c>
      <c r="S757" s="32">
        <f t="shared" si="57"/>
        <v>0</v>
      </c>
      <c r="T757" s="32">
        <f t="shared" si="58"/>
        <v>0</v>
      </c>
      <c r="U757" s="32">
        <f t="shared" si="59"/>
        <v>0</v>
      </c>
      <c r="V757" s="33">
        <f>VLOOKUP(C757,Schedule!$B$3:$T$11,INPUT!D757+1,FALSE)</f>
        <v>3</v>
      </c>
    </row>
    <row r="758" spans="1:22" ht="15" x14ac:dyDescent="0.25">
      <c r="A758" s="1">
        <v>53</v>
      </c>
      <c r="B758" t="str">
        <f t="shared" si="55"/>
        <v>Jeff Fuller</v>
      </c>
      <c r="C758">
        <f t="shared" si="56"/>
        <v>8</v>
      </c>
      <c r="D758" s="17">
        <v>14</v>
      </c>
      <c r="E758">
        <v>4</v>
      </c>
      <c r="F758">
        <v>4</v>
      </c>
      <c r="G758">
        <v>4</v>
      </c>
      <c r="H758">
        <v>0</v>
      </c>
      <c r="I758">
        <v>0</v>
      </c>
      <c r="J758">
        <v>0</v>
      </c>
      <c r="K758">
        <v>4</v>
      </c>
      <c r="L758">
        <v>0</v>
      </c>
      <c r="M758">
        <v>0</v>
      </c>
      <c r="N758">
        <v>0</v>
      </c>
      <c r="O758">
        <v>0</v>
      </c>
      <c r="P758">
        <v>1</v>
      </c>
      <c r="Q758">
        <v>0</v>
      </c>
      <c r="R758">
        <v>0</v>
      </c>
      <c r="S758" s="32">
        <f t="shared" si="57"/>
        <v>0</v>
      </c>
      <c r="T758" s="32">
        <f t="shared" si="58"/>
        <v>0</v>
      </c>
      <c r="U758" s="32">
        <f t="shared" si="59"/>
        <v>0</v>
      </c>
      <c r="V758" s="33">
        <f>VLOOKUP(C758,Schedule!$B$3:$T$11,INPUT!D758+1,FALSE)</f>
        <v>3</v>
      </c>
    </row>
    <row r="759" spans="1:22" ht="15" x14ac:dyDescent="0.25">
      <c r="A759" s="1">
        <v>54</v>
      </c>
      <c r="B759" t="str">
        <f t="shared" si="55"/>
        <v>Marty Plassmeyer</v>
      </c>
      <c r="C759">
        <f t="shared" si="56"/>
        <v>8</v>
      </c>
      <c r="D759" s="17">
        <v>14</v>
      </c>
      <c r="E759">
        <v>4</v>
      </c>
      <c r="F759">
        <v>4</v>
      </c>
      <c r="G759">
        <v>0</v>
      </c>
      <c r="H759">
        <v>0</v>
      </c>
      <c r="I759">
        <v>0</v>
      </c>
      <c r="J759">
        <v>0</v>
      </c>
      <c r="K759">
        <v>0</v>
      </c>
      <c r="L759">
        <v>0</v>
      </c>
      <c r="M759">
        <v>0</v>
      </c>
      <c r="N759">
        <v>0</v>
      </c>
      <c r="O759">
        <v>0</v>
      </c>
      <c r="P759">
        <v>0</v>
      </c>
      <c r="Q759">
        <v>0</v>
      </c>
      <c r="R759">
        <v>0</v>
      </c>
      <c r="S759" s="32">
        <f t="shared" si="57"/>
        <v>0</v>
      </c>
      <c r="T759" s="32">
        <f t="shared" si="58"/>
        <v>0</v>
      </c>
      <c r="U759" s="32">
        <f t="shared" si="59"/>
        <v>0</v>
      </c>
      <c r="V759" s="33">
        <f>VLOOKUP(C759,Schedule!$B$3:$T$11,INPUT!D759+1,FALSE)</f>
        <v>3</v>
      </c>
    </row>
    <row r="760" spans="1:22" ht="15" x14ac:dyDescent="0.25">
      <c r="A760" s="1">
        <v>55</v>
      </c>
      <c r="B760" t="str">
        <f t="shared" si="55"/>
        <v>Mike McCoy</v>
      </c>
      <c r="C760">
        <f t="shared" si="56"/>
        <v>8</v>
      </c>
      <c r="D760" s="17">
        <v>14</v>
      </c>
      <c r="E760">
        <v>3</v>
      </c>
      <c r="F760">
        <v>3</v>
      </c>
      <c r="G760">
        <v>2</v>
      </c>
      <c r="H760">
        <v>1</v>
      </c>
      <c r="I760">
        <v>0</v>
      </c>
      <c r="J760">
        <v>0</v>
      </c>
      <c r="K760">
        <v>2</v>
      </c>
      <c r="L760">
        <v>0</v>
      </c>
      <c r="M760">
        <v>0</v>
      </c>
      <c r="N760">
        <v>0</v>
      </c>
      <c r="O760">
        <v>0</v>
      </c>
      <c r="P760">
        <v>0</v>
      </c>
      <c r="Q760">
        <v>0</v>
      </c>
      <c r="R760">
        <v>0</v>
      </c>
      <c r="S760" s="32">
        <f t="shared" si="57"/>
        <v>0</v>
      </c>
      <c r="T760" s="32">
        <f t="shared" si="58"/>
        <v>0</v>
      </c>
      <c r="U760" s="32">
        <f t="shared" si="59"/>
        <v>0</v>
      </c>
      <c r="V760" s="33">
        <f>VLOOKUP(C760,Schedule!$B$3:$T$11,INPUT!D760+1,FALSE)</f>
        <v>3</v>
      </c>
    </row>
    <row r="761" spans="1:22" ht="15" x14ac:dyDescent="0.25">
      <c r="A761" s="1">
        <v>56</v>
      </c>
      <c r="B761" t="str">
        <f t="shared" si="55"/>
        <v>Sam Scharenberg</v>
      </c>
      <c r="C761">
        <f t="shared" si="56"/>
        <v>8</v>
      </c>
      <c r="D761" s="17">
        <v>14</v>
      </c>
      <c r="E761">
        <v>0</v>
      </c>
      <c r="F761">
        <v>0</v>
      </c>
      <c r="G761">
        <v>0</v>
      </c>
      <c r="H761">
        <v>0</v>
      </c>
      <c r="I761">
        <v>0</v>
      </c>
      <c r="J761">
        <v>0</v>
      </c>
      <c r="K761">
        <v>0</v>
      </c>
      <c r="L761">
        <v>0</v>
      </c>
      <c r="M761">
        <v>0</v>
      </c>
      <c r="N761">
        <v>0</v>
      </c>
      <c r="O761">
        <v>0</v>
      </c>
      <c r="P761">
        <v>0</v>
      </c>
      <c r="Q761">
        <v>0</v>
      </c>
      <c r="R761">
        <v>0</v>
      </c>
      <c r="S761" s="32">
        <f t="shared" si="57"/>
        <v>0</v>
      </c>
      <c r="T761" s="32">
        <f t="shared" si="58"/>
        <v>0</v>
      </c>
      <c r="U761" s="32">
        <f t="shared" si="59"/>
        <v>0</v>
      </c>
      <c r="V761" s="33">
        <f>VLOOKUP(C761,Schedule!$B$3:$T$11,INPUT!D761+1,FALSE)</f>
        <v>3</v>
      </c>
    </row>
    <row r="762" spans="1:22" ht="15" x14ac:dyDescent="0.25">
      <c r="A762" s="1">
        <v>57</v>
      </c>
      <c r="B762" t="str">
        <f t="shared" si="55"/>
        <v>Sean Lewis</v>
      </c>
      <c r="C762">
        <f t="shared" si="56"/>
        <v>8</v>
      </c>
      <c r="D762" s="17">
        <v>14</v>
      </c>
      <c r="E762">
        <v>3</v>
      </c>
      <c r="F762">
        <v>3</v>
      </c>
      <c r="G762">
        <v>1</v>
      </c>
      <c r="H762">
        <v>0</v>
      </c>
      <c r="I762">
        <v>0</v>
      </c>
      <c r="J762">
        <v>0</v>
      </c>
      <c r="K762">
        <v>1</v>
      </c>
      <c r="L762">
        <v>0</v>
      </c>
      <c r="M762">
        <v>0</v>
      </c>
      <c r="N762">
        <v>0</v>
      </c>
      <c r="O762">
        <v>0</v>
      </c>
      <c r="P762">
        <v>0</v>
      </c>
      <c r="Q762">
        <v>0</v>
      </c>
      <c r="R762">
        <v>0</v>
      </c>
      <c r="S762" s="32">
        <f t="shared" si="57"/>
        <v>0</v>
      </c>
      <c r="T762" s="32">
        <f t="shared" si="58"/>
        <v>0</v>
      </c>
      <c r="U762" s="32">
        <f t="shared" si="59"/>
        <v>0</v>
      </c>
      <c r="V762" s="33">
        <f>VLOOKUP(C762,Schedule!$B$3:$T$11,INPUT!D762+1,FALSE)</f>
        <v>3</v>
      </c>
    </row>
    <row r="763" spans="1:22" ht="15" x14ac:dyDescent="0.25">
      <c r="A763" s="1">
        <v>58</v>
      </c>
      <c r="B763" t="str">
        <f t="shared" si="55"/>
        <v>Ted Wiese</v>
      </c>
      <c r="C763">
        <f t="shared" si="56"/>
        <v>9</v>
      </c>
      <c r="D763" s="17">
        <v>14</v>
      </c>
      <c r="E763">
        <v>3</v>
      </c>
      <c r="F763">
        <v>2</v>
      </c>
      <c r="G763">
        <v>1</v>
      </c>
      <c r="H763">
        <v>0</v>
      </c>
      <c r="I763">
        <v>0</v>
      </c>
      <c r="J763">
        <v>1</v>
      </c>
      <c r="K763">
        <v>1</v>
      </c>
      <c r="L763">
        <v>0</v>
      </c>
      <c r="M763">
        <v>0</v>
      </c>
      <c r="N763">
        <v>0</v>
      </c>
      <c r="O763">
        <v>0</v>
      </c>
      <c r="P763">
        <v>0</v>
      </c>
      <c r="Q763">
        <v>0</v>
      </c>
      <c r="R763">
        <v>0</v>
      </c>
      <c r="S763" s="32">
        <f t="shared" si="57"/>
        <v>0</v>
      </c>
      <c r="T763" s="32">
        <f t="shared" si="58"/>
        <v>0</v>
      </c>
      <c r="U763" s="32">
        <f t="shared" si="59"/>
        <v>0</v>
      </c>
      <c r="V763" s="33">
        <f>VLOOKUP(C763,Schedule!$B$3:$T$11,INPUT!D763+1,FALSE)</f>
        <v>2</v>
      </c>
    </row>
    <row r="764" spans="1:22" ht="15" x14ac:dyDescent="0.25">
      <c r="A764" s="1">
        <v>59</v>
      </c>
      <c r="B764" t="str">
        <f t="shared" si="55"/>
        <v>Bob Farrell</v>
      </c>
      <c r="C764">
        <f t="shared" si="56"/>
        <v>9</v>
      </c>
      <c r="D764" s="17">
        <v>14</v>
      </c>
      <c r="E764">
        <v>2</v>
      </c>
      <c r="F764">
        <v>2</v>
      </c>
      <c r="G764">
        <v>1</v>
      </c>
      <c r="H764">
        <v>0</v>
      </c>
      <c r="I764">
        <v>0</v>
      </c>
      <c r="J764">
        <v>0</v>
      </c>
      <c r="K764">
        <v>1</v>
      </c>
      <c r="L764">
        <v>0</v>
      </c>
      <c r="M764">
        <v>0</v>
      </c>
      <c r="N764">
        <v>0</v>
      </c>
      <c r="O764">
        <v>0</v>
      </c>
      <c r="P764">
        <v>0</v>
      </c>
      <c r="Q764">
        <v>0</v>
      </c>
      <c r="R764">
        <v>0</v>
      </c>
      <c r="S764" s="32">
        <f t="shared" si="57"/>
        <v>0</v>
      </c>
      <c r="T764" s="32">
        <f t="shared" si="58"/>
        <v>0</v>
      </c>
      <c r="U764" s="32">
        <f t="shared" si="59"/>
        <v>0</v>
      </c>
      <c r="V764" s="33">
        <f>VLOOKUP(C764,Schedule!$B$3:$T$11,INPUT!D764+1,FALSE)</f>
        <v>2</v>
      </c>
    </row>
    <row r="765" spans="1:22" ht="15" x14ac:dyDescent="0.25">
      <c r="A765" s="1">
        <v>60</v>
      </c>
      <c r="B765" t="str">
        <f t="shared" si="55"/>
        <v>Jimbo Smith</v>
      </c>
      <c r="C765">
        <f t="shared" si="56"/>
        <v>9</v>
      </c>
      <c r="D765" s="17">
        <v>14</v>
      </c>
      <c r="E765">
        <v>3</v>
      </c>
      <c r="F765">
        <v>3</v>
      </c>
      <c r="G765">
        <v>0</v>
      </c>
      <c r="H765">
        <v>0</v>
      </c>
      <c r="I765">
        <v>0</v>
      </c>
      <c r="J765">
        <v>0</v>
      </c>
      <c r="K765">
        <v>0</v>
      </c>
      <c r="L765">
        <v>0</v>
      </c>
      <c r="M765">
        <v>0</v>
      </c>
      <c r="N765">
        <v>0</v>
      </c>
      <c r="O765">
        <v>0</v>
      </c>
      <c r="P765">
        <v>0</v>
      </c>
      <c r="Q765">
        <v>0</v>
      </c>
      <c r="R765">
        <v>0</v>
      </c>
      <c r="S765" s="32">
        <f t="shared" si="57"/>
        <v>0</v>
      </c>
      <c r="T765" s="32">
        <f t="shared" si="58"/>
        <v>0</v>
      </c>
      <c r="U765" s="32">
        <f t="shared" si="59"/>
        <v>0</v>
      </c>
      <c r="V765" s="33">
        <f>VLOOKUP(C765,Schedule!$B$3:$T$11,INPUT!D765+1,FALSE)</f>
        <v>2</v>
      </c>
    </row>
    <row r="766" spans="1:22" ht="15" x14ac:dyDescent="0.25">
      <c r="A766" s="1">
        <v>61</v>
      </c>
      <c r="B766" t="str">
        <f t="shared" si="55"/>
        <v>Mike Gebhardt</v>
      </c>
      <c r="C766">
        <f t="shared" si="56"/>
        <v>9</v>
      </c>
      <c r="D766" s="17">
        <v>14</v>
      </c>
      <c r="E766">
        <v>3</v>
      </c>
      <c r="F766">
        <v>3</v>
      </c>
      <c r="G766">
        <v>0</v>
      </c>
      <c r="H766">
        <v>0</v>
      </c>
      <c r="I766">
        <v>0</v>
      </c>
      <c r="J766">
        <v>0</v>
      </c>
      <c r="K766">
        <v>0</v>
      </c>
      <c r="L766">
        <v>0</v>
      </c>
      <c r="M766">
        <v>0</v>
      </c>
      <c r="N766">
        <v>0</v>
      </c>
      <c r="O766">
        <v>0</v>
      </c>
      <c r="P766">
        <v>0</v>
      </c>
      <c r="Q766">
        <v>1</v>
      </c>
      <c r="R766">
        <v>1</v>
      </c>
      <c r="S766" s="32">
        <f t="shared" si="57"/>
        <v>0</v>
      </c>
      <c r="T766" s="32">
        <f t="shared" si="58"/>
        <v>0</v>
      </c>
      <c r="U766" s="32">
        <f t="shared" si="59"/>
        <v>0</v>
      </c>
      <c r="V766" s="33">
        <f>VLOOKUP(C766,Schedule!$B$3:$T$11,INPUT!D766+1,FALSE)</f>
        <v>2</v>
      </c>
    </row>
    <row r="767" spans="1:22" ht="15" x14ac:dyDescent="0.25">
      <c r="A767" s="1">
        <v>62</v>
      </c>
      <c r="B767" t="str">
        <f t="shared" si="55"/>
        <v>Larry Lasley</v>
      </c>
      <c r="C767">
        <f t="shared" si="56"/>
        <v>9</v>
      </c>
      <c r="D767" s="17">
        <v>14</v>
      </c>
      <c r="E767">
        <v>0</v>
      </c>
      <c r="F767">
        <v>0</v>
      </c>
      <c r="G767">
        <v>0</v>
      </c>
      <c r="H767">
        <v>0</v>
      </c>
      <c r="I767">
        <v>0</v>
      </c>
      <c r="J767">
        <v>0</v>
      </c>
      <c r="K767">
        <v>0</v>
      </c>
      <c r="L767">
        <v>0</v>
      </c>
      <c r="M767">
        <v>0</v>
      </c>
      <c r="N767">
        <v>0</v>
      </c>
      <c r="O767">
        <v>0</v>
      </c>
      <c r="P767">
        <v>0</v>
      </c>
      <c r="Q767">
        <v>0</v>
      </c>
      <c r="R767">
        <v>0</v>
      </c>
      <c r="S767" s="32">
        <f t="shared" si="57"/>
        <v>0</v>
      </c>
      <c r="T767" s="32">
        <f t="shared" si="58"/>
        <v>0</v>
      </c>
      <c r="U767" s="32">
        <f t="shared" si="59"/>
        <v>0</v>
      </c>
      <c r="V767" s="33">
        <f>VLOOKUP(C767,Schedule!$B$3:$T$11,INPUT!D767+1,FALSE)</f>
        <v>2</v>
      </c>
    </row>
    <row r="768" spans="1:22" ht="15" x14ac:dyDescent="0.25">
      <c r="A768" s="1">
        <v>63</v>
      </c>
      <c r="B768" t="str">
        <f t="shared" si="55"/>
        <v>Doug McCluskey</v>
      </c>
      <c r="C768">
        <f t="shared" si="56"/>
        <v>9</v>
      </c>
      <c r="D768" s="17">
        <v>14</v>
      </c>
      <c r="E768">
        <v>2</v>
      </c>
      <c r="F768">
        <v>2</v>
      </c>
      <c r="G768">
        <v>1</v>
      </c>
      <c r="H768">
        <v>0</v>
      </c>
      <c r="I768">
        <v>0</v>
      </c>
      <c r="J768">
        <v>0</v>
      </c>
      <c r="K768">
        <v>1</v>
      </c>
      <c r="L768">
        <v>0</v>
      </c>
      <c r="M768">
        <v>0</v>
      </c>
      <c r="N768">
        <v>0</v>
      </c>
      <c r="O768">
        <v>0</v>
      </c>
      <c r="P768">
        <v>0</v>
      </c>
      <c r="Q768">
        <v>0</v>
      </c>
      <c r="R768">
        <v>0</v>
      </c>
      <c r="S768" s="32">
        <f t="shared" si="57"/>
        <v>0</v>
      </c>
      <c r="T768" s="32">
        <f t="shared" si="58"/>
        <v>0</v>
      </c>
      <c r="U768" s="32">
        <f t="shared" si="59"/>
        <v>0</v>
      </c>
      <c r="V768" s="33">
        <f>VLOOKUP(C768,Schedule!$B$3:$T$11,INPUT!D768+1,FALSE)</f>
        <v>2</v>
      </c>
    </row>
    <row r="769" spans="1:22" ht="15" x14ac:dyDescent="0.25">
      <c r="A769" s="1">
        <v>64</v>
      </c>
      <c r="B769" t="str">
        <f t="shared" si="55"/>
        <v>Tyler Rosen</v>
      </c>
      <c r="C769">
        <f t="shared" si="56"/>
        <v>9</v>
      </c>
      <c r="D769" s="17">
        <v>14</v>
      </c>
      <c r="E769">
        <v>3</v>
      </c>
      <c r="F769">
        <v>3</v>
      </c>
      <c r="G769">
        <v>0</v>
      </c>
      <c r="H769">
        <v>0</v>
      </c>
      <c r="I769">
        <v>0</v>
      </c>
      <c r="J769">
        <v>0</v>
      </c>
      <c r="K769">
        <v>0</v>
      </c>
      <c r="L769">
        <v>0</v>
      </c>
      <c r="M769">
        <v>0</v>
      </c>
      <c r="N769">
        <v>0</v>
      </c>
      <c r="O769">
        <v>0</v>
      </c>
      <c r="P769">
        <v>0</v>
      </c>
      <c r="Q769">
        <v>0</v>
      </c>
      <c r="R769">
        <v>0</v>
      </c>
      <c r="S769" s="32">
        <f t="shared" si="57"/>
        <v>0</v>
      </c>
      <c r="T769" s="32">
        <f t="shared" si="58"/>
        <v>0</v>
      </c>
      <c r="U769" s="32">
        <f t="shared" si="59"/>
        <v>0</v>
      </c>
      <c r="V769" s="33">
        <f>VLOOKUP(C769,Schedule!$B$3:$T$11,INPUT!D769+1,FALSE)</f>
        <v>2</v>
      </c>
    </row>
    <row r="770" spans="1:22" ht="15" x14ac:dyDescent="0.25">
      <c r="A770" s="1">
        <v>1</v>
      </c>
      <c r="B770" t="str">
        <f t="shared" ref="B770:B833" si="60">VLOOKUP(A770,RosterVL,2,FALSE)</f>
        <v>Phil Alles</v>
      </c>
      <c r="C770">
        <f t="shared" ref="C770:C833" si="61">VLOOKUP(A770,RosterVL,3,FALSE)</f>
        <v>1</v>
      </c>
      <c r="D770" s="17">
        <v>14</v>
      </c>
      <c r="E770">
        <v>3</v>
      </c>
      <c r="F770">
        <v>3</v>
      </c>
      <c r="G770">
        <v>1</v>
      </c>
      <c r="H770">
        <v>0</v>
      </c>
      <c r="I770">
        <v>0</v>
      </c>
      <c r="J770">
        <v>0</v>
      </c>
      <c r="K770">
        <v>1</v>
      </c>
      <c r="L770">
        <v>0</v>
      </c>
      <c r="M770">
        <v>0</v>
      </c>
      <c r="N770">
        <v>0</v>
      </c>
      <c r="O770">
        <v>0</v>
      </c>
      <c r="P770">
        <v>0</v>
      </c>
      <c r="Q770">
        <v>0</v>
      </c>
      <c r="R770">
        <v>0</v>
      </c>
      <c r="S770" s="32">
        <f t="shared" ref="S770:S833" si="62">IF(SUM(K770:N770)=G770,0,1)</f>
        <v>0</v>
      </c>
      <c r="T770" s="32">
        <f t="shared" ref="T770:T833" si="63">IF(SUM(F770,I770,J770)=E770,0,1)</f>
        <v>0</v>
      </c>
      <c r="U770" s="32">
        <f t="shared" ref="U770:U833" si="64">IF(E770-SUM(I770,J770)=F770,0,1)</f>
        <v>0</v>
      </c>
      <c r="V770" s="33">
        <f>VLOOKUP(C770,Schedule!$B$3:$T$11,INPUT!D706+1,FALSE)</f>
        <v>7</v>
      </c>
    </row>
    <row r="771" spans="1:22" ht="15" x14ac:dyDescent="0.25">
      <c r="A771" s="1">
        <v>2</v>
      </c>
      <c r="B771" t="str">
        <f t="shared" si="60"/>
        <v>Mike Rainbolt</v>
      </c>
      <c r="C771">
        <f t="shared" si="61"/>
        <v>1</v>
      </c>
      <c r="D771" s="17">
        <v>14</v>
      </c>
      <c r="E771">
        <v>3</v>
      </c>
      <c r="F771">
        <v>3</v>
      </c>
      <c r="G771">
        <v>1</v>
      </c>
      <c r="H771">
        <v>0</v>
      </c>
      <c r="I771">
        <v>0</v>
      </c>
      <c r="J771">
        <v>0</v>
      </c>
      <c r="K771">
        <v>0</v>
      </c>
      <c r="L771">
        <v>1</v>
      </c>
      <c r="M771">
        <v>0</v>
      </c>
      <c r="N771">
        <v>0</v>
      </c>
      <c r="O771">
        <v>0</v>
      </c>
      <c r="P771">
        <v>0</v>
      </c>
      <c r="Q771">
        <v>1</v>
      </c>
      <c r="R771">
        <v>1</v>
      </c>
      <c r="S771" s="32">
        <f t="shared" si="62"/>
        <v>0</v>
      </c>
      <c r="T771" s="32">
        <f t="shared" si="63"/>
        <v>0</v>
      </c>
      <c r="U771" s="32">
        <f t="shared" si="64"/>
        <v>0</v>
      </c>
      <c r="V771" s="33">
        <f>VLOOKUP(C771,Schedule!$B$3:$T$11,INPUT!D707+1,FALSE)</f>
        <v>7</v>
      </c>
    </row>
    <row r="772" spans="1:22" ht="15" x14ac:dyDescent="0.25">
      <c r="A772" s="1">
        <v>3</v>
      </c>
      <c r="B772" t="str">
        <f t="shared" si="60"/>
        <v>Steven Dooley</v>
      </c>
      <c r="C772">
        <f t="shared" si="61"/>
        <v>1</v>
      </c>
      <c r="D772" s="17">
        <v>14</v>
      </c>
      <c r="E772">
        <v>3</v>
      </c>
      <c r="F772">
        <v>3</v>
      </c>
      <c r="G772">
        <v>2</v>
      </c>
      <c r="H772">
        <v>0</v>
      </c>
      <c r="I772">
        <v>0</v>
      </c>
      <c r="J772">
        <v>0</v>
      </c>
      <c r="K772">
        <v>2</v>
      </c>
      <c r="L772">
        <v>0</v>
      </c>
      <c r="M772">
        <v>0</v>
      </c>
      <c r="N772">
        <v>0</v>
      </c>
      <c r="O772">
        <v>0</v>
      </c>
      <c r="P772">
        <v>0</v>
      </c>
      <c r="Q772">
        <v>0</v>
      </c>
      <c r="R772">
        <v>0</v>
      </c>
      <c r="S772" s="32">
        <f t="shared" si="62"/>
        <v>0</v>
      </c>
      <c r="T772" s="32">
        <f t="shared" si="63"/>
        <v>0</v>
      </c>
      <c r="U772" s="32">
        <f t="shared" si="64"/>
        <v>0</v>
      </c>
      <c r="V772" s="33">
        <f>VLOOKUP(C772,Schedule!$B$3:$T$11,INPUT!D708+1,FALSE)</f>
        <v>7</v>
      </c>
    </row>
    <row r="773" spans="1:22" ht="15" x14ac:dyDescent="0.25">
      <c r="A773" s="1">
        <v>4</v>
      </c>
      <c r="B773" t="str">
        <f t="shared" si="60"/>
        <v>Dave Kohring</v>
      </c>
      <c r="C773">
        <f t="shared" si="61"/>
        <v>1</v>
      </c>
      <c r="D773" s="17">
        <v>4</v>
      </c>
      <c r="E773">
        <v>2</v>
      </c>
      <c r="F773">
        <v>2</v>
      </c>
      <c r="G773">
        <v>0</v>
      </c>
      <c r="H773">
        <v>0</v>
      </c>
      <c r="I773">
        <v>0</v>
      </c>
      <c r="J773">
        <v>0</v>
      </c>
      <c r="K773">
        <v>0</v>
      </c>
      <c r="L773">
        <v>0</v>
      </c>
      <c r="M773">
        <v>0</v>
      </c>
      <c r="N773">
        <v>0</v>
      </c>
      <c r="O773">
        <v>0</v>
      </c>
      <c r="P773">
        <v>0</v>
      </c>
      <c r="Q773">
        <v>0</v>
      </c>
      <c r="R773">
        <v>0</v>
      </c>
      <c r="S773" s="32">
        <f t="shared" si="62"/>
        <v>0</v>
      </c>
      <c r="T773" s="32">
        <f t="shared" si="63"/>
        <v>0</v>
      </c>
      <c r="U773" s="32">
        <f t="shared" si="64"/>
        <v>0</v>
      </c>
      <c r="V773" s="33">
        <f>VLOOKUP(C773,Schedule!$B$3:$T$11,INPUT!D773+1,FALSE)</f>
        <v>3</v>
      </c>
    </row>
    <row r="774" spans="1:22" ht="15" x14ac:dyDescent="0.25">
      <c r="A774" s="1">
        <v>5</v>
      </c>
      <c r="B774" t="str">
        <f t="shared" si="60"/>
        <v>Rick Funk</v>
      </c>
      <c r="C774">
        <f t="shared" si="61"/>
        <v>1</v>
      </c>
      <c r="D774" s="17">
        <v>4</v>
      </c>
      <c r="E774">
        <v>0</v>
      </c>
      <c r="F774">
        <v>0</v>
      </c>
      <c r="G774">
        <v>0</v>
      </c>
      <c r="H774">
        <v>0</v>
      </c>
      <c r="I774">
        <v>0</v>
      </c>
      <c r="J774">
        <v>0</v>
      </c>
      <c r="K774">
        <v>0</v>
      </c>
      <c r="L774">
        <v>0</v>
      </c>
      <c r="M774">
        <v>0</v>
      </c>
      <c r="N774">
        <v>0</v>
      </c>
      <c r="O774">
        <v>0</v>
      </c>
      <c r="P774">
        <v>0</v>
      </c>
      <c r="Q774">
        <v>0</v>
      </c>
      <c r="R774">
        <v>0</v>
      </c>
      <c r="S774" s="32">
        <f t="shared" si="62"/>
        <v>0</v>
      </c>
      <c r="T774" s="32">
        <f t="shared" si="63"/>
        <v>0</v>
      </c>
      <c r="U774" s="32">
        <f t="shared" si="64"/>
        <v>0</v>
      </c>
      <c r="V774" s="33">
        <f>VLOOKUP(C774,Schedule!$B$3:$T$11,INPUT!D774+1,FALSE)</f>
        <v>3</v>
      </c>
    </row>
    <row r="775" spans="1:22" ht="15" x14ac:dyDescent="0.25">
      <c r="A775" s="1">
        <v>6</v>
      </c>
      <c r="B775" t="str">
        <f t="shared" si="60"/>
        <v>Marc Rosen</v>
      </c>
      <c r="C775">
        <f t="shared" si="61"/>
        <v>1</v>
      </c>
      <c r="D775" s="17">
        <v>4</v>
      </c>
      <c r="E775">
        <v>2</v>
      </c>
      <c r="F775">
        <v>1</v>
      </c>
      <c r="G775">
        <v>0</v>
      </c>
      <c r="H775">
        <v>0</v>
      </c>
      <c r="I775">
        <v>0</v>
      </c>
      <c r="J775">
        <v>1</v>
      </c>
      <c r="K775">
        <v>0</v>
      </c>
      <c r="L775">
        <v>0</v>
      </c>
      <c r="M775">
        <v>0</v>
      </c>
      <c r="N775">
        <v>0</v>
      </c>
      <c r="O775">
        <v>0</v>
      </c>
      <c r="P775">
        <v>0</v>
      </c>
      <c r="Q775">
        <v>0</v>
      </c>
      <c r="R775">
        <v>0</v>
      </c>
      <c r="S775" s="32">
        <f t="shared" si="62"/>
        <v>0</v>
      </c>
      <c r="T775" s="32">
        <f t="shared" si="63"/>
        <v>0</v>
      </c>
      <c r="U775" s="32">
        <f t="shared" si="64"/>
        <v>0</v>
      </c>
      <c r="V775" s="33">
        <f>VLOOKUP(C775,Schedule!$B$3:$T$11,INPUT!D775+1,FALSE)</f>
        <v>3</v>
      </c>
    </row>
    <row r="776" spans="1:22" ht="15" x14ac:dyDescent="0.25">
      <c r="A776" s="1">
        <v>7</v>
      </c>
      <c r="B776" t="str">
        <f t="shared" si="60"/>
        <v>Jeremy Lentz</v>
      </c>
      <c r="C776">
        <f t="shared" si="61"/>
        <v>1</v>
      </c>
      <c r="D776" s="17">
        <v>4</v>
      </c>
      <c r="E776">
        <v>2</v>
      </c>
      <c r="F776">
        <v>2</v>
      </c>
      <c r="G776">
        <v>0</v>
      </c>
      <c r="H776">
        <v>0</v>
      </c>
      <c r="I776">
        <v>0</v>
      </c>
      <c r="J776">
        <v>0</v>
      </c>
      <c r="K776">
        <v>0</v>
      </c>
      <c r="L776">
        <v>0</v>
      </c>
      <c r="M776">
        <v>0</v>
      </c>
      <c r="N776">
        <v>0</v>
      </c>
      <c r="O776">
        <v>0</v>
      </c>
      <c r="P776">
        <v>0</v>
      </c>
      <c r="Q776">
        <v>0</v>
      </c>
      <c r="R776">
        <v>0</v>
      </c>
      <c r="S776" s="32">
        <f t="shared" si="62"/>
        <v>0</v>
      </c>
      <c r="T776" s="32">
        <f t="shared" si="63"/>
        <v>0</v>
      </c>
      <c r="U776" s="32">
        <f t="shared" si="64"/>
        <v>0</v>
      </c>
      <c r="V776" s="33">
        <f>VLOOKUP(C776,Schedule!$B$3:$T$11,INPUT!D776+1,FALSE)</f>
        <v>3</v>
      </c>
    </row>
    <row r="777" spans="1:22" ht="15" x14ac:dyDescent="0.25">
      <c r="A777" s="1">
        <v>8</v>
      </c>
      <c r="B777" t="str">
        <f t="shared" si="60"/>
        <v>Donnie Rulo</v>
      </c>
      <c r="C777">
        <f t="shared" si="61"/>
        <v>2</v>
      </c>
      <c r="D777" s="17">
        <v>4</v>
      </c>
      <c r="E777">
        <v>3</v>
      </c>
      <c r="F777">
        <v>2</v>
      </c>
      <c r="G777">
        <v>0</v>
      </c>
      <c r="H777">
        <v>0</v>
      </c>
      <c r="I777">
        <v>1</v>
      </c>
      <c r="J777">
        <v>0</v>
      </c>
      <c r="K777">
        <v>0</v>
      </c>
      <c r="L777">
        <v>0</v>
      </c>
      <c r="M777">
        <v>0</v>
      </c>
      <c r="N777">
        <v>0</v>
      </c>
      <c r="O777">
        <v>0</v>
      </c>
      <c r="P777">
        <v>0</v>
      </c>
      <c r="Q777">
        <v>0</v>
      </c>
      <c r="R777">
        <v>0</v>
      </c>
      <c r="S777" s="32">
        <f t="shared" si="62"/>
        <v>0</v>
      </c>
      <c r="T777" s="32">
        <f t="shared" si="63"/>
        <v>0</v>
      </c>
      <c r="U777" s="32">
        <f t="shared" si="64"/>
        <v>0</v>
      </c>
      <c r="V777" s="33">
        <f>VLOOKUP(C777,Schedule!$B$3:$T$11,INPUT!D777+1,FALSE)</f>
        <v>5</v>
      </c>
    </row>
    <row r="778" spans="1:22" ht="15" x14ac:dyDescent="0.25">
      <c r="A778" s="1">
        <v>9</v>
      </c>
      <c r="B778" t="str">
        <f t="shared" si="60"/>
        <v>Ernie Luna</v>
      </c>
      <c r="C778">
        <f t="shared" si="61"/>
        <v>2</v>
      </c>
      <c r="D778" s="17">
        <v>4</v>
      </c>
      <c r="E778">
        <v>3</v>
      </c>
      <c r="F778">
        <v>2</v>
      </c>
      <c r="G778">
        <v>1</v>
      </c>
      <c r="H778">
        <v>0</v>
      </c>
      <c r="I778">
        <v>1</v>
      </c>
      <c r="J778">
        <v>0</v>
      </c>
      <c r="K778">
        <v>1</v>
      </c>
      <c r="L778">
        <v>0</v>
      </c>
      <c r="M778">
        <v>0</v>
      </c>
      <c r="N778">
        <v>0</v>
      </c>
      <c r="O778">
        <v>0</v>
      </c>
      <c r="P778">
        <v>0</v>
      </c>
      <c r="Q778">
        <v>1</v>
      </c>
      <c r="R778">
        <v>1</v>
      </c>
      <c r="S778" s="32">
        <f t="shared" si="62"/>
        <v>0</v>
      </c>
      <c r="T778" s="32">
        <f t="shared" si="63"/>
        <v>0</v>
      </c>
      <c r="U778" s="32">
        <f t="shared" si="64"/>
        <v>0</v>
      </c>
      <c r="V778" s="33">
        <f>VLOOKUP(C778,Schedule!$B$3:$T$11,INPUT!D778+1,FALSE)</f>
        <v>5</v>
      </c>
    </row>
    <row r="779" spans="1:22" ht="15" x14ac:dyDescent="0.25">
      <c r="A779" s="1">
        <v>10</v>
      </c>
      <c r="B779" t="str">
        <f t="shared" si="60"/>
        <v>Lee Renfrow</v>
      </c>
      <c r="C779">
        <f t="shared" si="61"/>
        <v>2</v>
      </c>
      <c r="D779" s="17">
        <v>4</v>
      </c>
      <c r="E779">
        <v>3</v>
      </c>
      <c r="F779">
        <v>2</v>
      </c>
      <c r="G779">
        <v>0</v>
      </c>
      <c r="H779">
        <v>0</v>
      </c>
      <c r="I779">
        <v>1</v>
      </c>
      <c r="J779">
        <v>0</v>
      </c>
      <c r="K779">
        <v>0</v>
      </c>
      <c r="L779">
        <v>0</v>
      </c>
      <c r="M779">
        <v>0</v>
      </c>
      <c r="N779">
        <v>0</v>
      </c>
      <c r="O779">
        <v>0</v>
      </c>
      <c r="P779">
        <v>0</v>
      </c>
      <c r="Q779">
        <v>0</v>
      </c>
      <c r="R779">
        <v>0</v>
      </c>
      <c r="S779" s="32">
        <f t="shared" si="62"/>
        <v>0</v>
      </c>
      <c r="T779" s="32">
        <f t="shared" si="63"/>
        <v>0</v>
      </c>
      <c r="U779" s="32">
        <f t="shared" si="64"/>
        <v>0</v>
      </c>
      <c r="V779" s="33">
        <f>VLOOKUP(C779,Schedule!$B$3:$T$11,INPUT!D779+1,FALSE)</f>
        <v>5</v>
      </c>
    </row>
    <row r="780" spans="1:22" ht="15" x14ac:dyDescent="0.25">
      <c r="A780" s="1">
        <v>11</v>
      </c>
      <c r="B780" t="str">
        <f t="shared" si="60"/>
        <v>Ruben Plancart</v>
      </c>
      <c r="C780">
        <f t="shared" si="61"/>
        <v>2</v>
      </c>
      <c r="D780" s="17">
        <v>4</v>
      </c>
      <c r="E780">
        <v>2</v>
      </c>
      <c r="F780">
        <v>2</v>
      </c>
      <c r="G780">
        <v>0</v>
      </c>
      <c r="H780">
        <v>0</v>
      </c>
      <c r="I780">
        <v>0</v>
      </c>
      <c r="J780">
        <v>0</v>
      </c>
      <c r="K780">
        <v>0</v>
      </c>
      <c r="L780">
        <v>0</v>
      </c>
      <c r="M780">
        <v>0</v>
      </c>
      <c r="N780">
        <v>0</v>
      </c>
      <c r="O780">
        <v>0</v>
      </c>
      <c r="P780">
        <v>0</v>
      </c>
      <c r="Q780">
        <v>0</v>
      </c>
      <c r="R780">
        <v>0</v>
      </c>
      <c r="S780" s="32">
        <f t="shared" si="62"/>
        <v>0</v>
      </c>
      <c r="T780" s="32">
        <f t="shared" si="63"/>
        <v>0</v>
      </c>
      <c r="U780" s="32">
        <f t="shared" si="64"/>
        <v>0</v>
      </c>
      <c r="V780" s="33">
        <f>VLOOKUP(C780,Schedule!$B$3:$T$11,INPUT!D780+1,FALSE)</f>
        <v>5</v>
      </c>
    </row>
    <row r="781" spans="1:22" ht="15" x14ac:dyDescent="0.25">
      <c r="A781" s="1">
        <v>12</v>
      </c>
      <c r="B781" t="str">
        <f t="shared" si="60"/>
        <v>Gerald Brown</v>
      </c>
      <c r="C781">
        <f t="shared" si="61"/>
        <v>2</v>
      </c>
      <c r="D781" s="17">
        <v>4</v>
      </c>
      <c r="E781">
        <v>2</v>
      </c>
      <c r="F781">
        <v>2</v>
      </c>
      <c r="G781">
        <v>0</v>
      </c>
      <c r="H781">
        <v>0</v>
      </c>
      <c r="I781">
        <v>0</v>
      </c>
      <c r="J781">
        <v>0</v>
      </c>
      <c r="K781">
        <v>0</v>
      </c>
      <c r="L781">
        <v>0</v>
      </c>
      <c r="M781">
        <v>0</v>
      </c>
      <c r="N781">
        <v>0</v>
      </c>
      <c r="O781">
        <v>0</v>
      </c>
      <c r="P781">
        <v>0</v>
      </c>
      <c r="Q781">
        <v>0</v>
      </c>
      <c r="R781">
        <v>0</v>
      </c>
      <c r="S781" s="32">
        <f t="shared" si="62"/>
        <v>0</v>
      </c>
      <c r="T781" s="32">
        <f t="shared" si="63"/>
        <v>0</v>
      </c>
      <c r="U781" s="32">
        <f t="shared" si="64"/>
        <v>0</v>
      </c>
      <c r="V781" s="33">
        <f>VLOOKUP(C781,Schedule!$B$3:$T$11,INPUT!D781+1,FALSE)</f>
        <v>5</v>
      </c>
    </row>
    <row r="782" spans="1:22" ht="15" x14ac:dyDescent="0.25">
      <c r="A782" s="1">
        <v>13</v>
      </c>
      <c r="B782" t="str">
        <f t="shared" si="60"/>
        <v>Mike Jung</v>
      </c>
      <c r="C782">
        <f t="shared" si="61"/>
        <v>2</v>
      </c>
      <c r="D782" s="17">
        <v>4</v>
      </c>
      <c r="E782">
        <v>2</v>
      </c>
      <c r="F782">
        <v>2</v>
      </c>
      <c r="G782">
        <v>0</v>
      </c>
      <c r="H782">
        <v>0</v>
      </c>
      <c r="I782">
        <v>0</v>
      </c>
      <c r="J782">
        <v>0</v>
      </c>
      <c r="K782">
        <v>0</v>
      </c>
      <c r="L782">
        <v>0</v>
      </c>
      <c r="M782">
        <v>0</v>
      </c>
      <c r="N782">
        <v>0</v>
      </c>
      <c r="O782">
        <v>0</v>
      </c>
      <c r="P782">
        <v>0</v>
      </c>
      <c r="Q782">
        <v>0</v>
      </c>
      <c r="R782">
        <v>0</v>
      </c>
      <c r="S782" s="32">
        <f t="shared" si="62"/>
        <v>0</v>
      </c>
      <c r="T782" s="32">
        <f t="shared" si="63"/>
        <v>0</v>
      </c>
      <c r="U782" s="32">
        <f t="shared" si="64"/>
        <v>0</v>
      </c>
      <c r="V782" s="33">
        <f>VLOOKUP(C782,Schedule!$B$3:$T$11,INPUT!D782+1,FALSE)</f>
        <v>5</v>
      </c>
    </row>
    <row r="783" spans="1:22" ht="15" x14ac:dyDescent="0.25">
      <c r="A783" s="1">
        <v>14</v>
      </c>
      <c r="B783" t="str">
        <f t="shared" si="60"/>
        <v>Paul Thomas</v>
      </c>
      <c r="C783">
        <f t="shared" si="61"/>
        <v>2</v>
      </c>
      <c r="D783" s="17">
        <v>4</v>
      </c>
      <c r="E783">
        <v>2</v>
      </c>
      <c r="F783">
        <v>2</v>
      </c>
      <c r="G783">
        <v>1</v>
      </c>
      <c r="H783">
        <v>0</v>
      </c>
      <c r="I783">
        <v>0</v>
      </c>
      <c r="J783">
        <v>0</v>
      </c>
      <c r="K783">
        <v>1</v>
      </c>
      <c r="L783">
        <v>0</v>
      </c>
      <c r="M783">
        <v>0</v>
      </c>
      <c r="N783">
        <v>0</v>
      </c>
      <c r="O783">
        <v>0</v>
      </c>
      <c r="P783">
        <v>0</v>
      </c>
      <c r="Q783">
        <v>0</v>
      </c>
      <c r="R783">
        <v>0</v>
      </c>
      <c r="S783" s="32">
        <f t="shared" si="62"/>
        <v>0</v>
      </c>
      <c r="T783" s="32">
        <f t="shared" si="63"/>
        <v>0</v>
      </c>
      <c r="U783" s="32">
        <f t="shared" si="64"/>
        <v>0</v>
      </c>
      <c r="V783" s="33">
        <f>VLOOKUP(C783,Schedule!$B$3:$T$11,INPUT!D783+1,FALSE)</f>
        <v>5</v>
      </c>
    </row>
    <row r="784" spans="1:22" ht="15" x14ac:dyDescent="0.25">
      <c r="A784" s="1">
        <v>15</v>
      </c>
      <c r="B784" t="str">
        <f t="shared" si="60"/>
        <v>Sean Peters</v>
      </c>
      <c r="C784">
        <f t="shared" si="61"/>
        <v>3</v>
      </c>
      <c r="D784" s="17">
        <v>4</v>
      </c>
      <c r="E784">
        <v>5</v>
      </c>
      <c r="F784">
        <v>5</v>
      </c>
      <c r="G784">
        <v>2</v>
      </c>
      <c r="H784">
        <v>0</v>
      </c>
      <c r="I784">
        <v>0</v>
      </c>
      <c r="J784">
        <v>0</v>
      </c>
      <c r="K784">
        <v>2</v>
      </c>
      <c r="L784">
        <v>0</v>
      </c>
      <c r="M784">
        <v>0</v>
      </c>
      <c r="N784">
        <v>0</v>
      </c>
      <c r="O784">
        <v>0</v>
      </c>
      <c r="P784">
        <v>0</v>
      </c>
      <c r="Q784">
        <v>0</v>
      </c>
      <c r="R784">
        <v>0</v>
      </c>
      <c r="S784" s="32">
        <f t="shared" si="62"/>
        <v>0</v>
      </c>
      <c r="T784" s="32">
        <f t="shared" si="63"/>
        <v>0</v>
      </c>
      <c r="U784" s="32">
        <f t="shared" si="64"/>
        <v>0</v>
      </c>
      <c r="V784" s="33">
        <f>VLOOKUP(C784,Schedule!$B$3:$T$11,INPUT!D784+1,FALSE)</f>
        <v>1</v>
      </c>
    </row>
    <row r="785" spans="1:22" ht="15" x14ac:dyDescent="0.25">
      <c r="A785" s="1">
        <v>16</v>
      </c>
      <c r="B785" t="str">
        <f t="shared" si="60"/>
        <v>Brendan Murphy</v>
      </c>
      <c r="C785">
        <f t="shared" si="61"/>
        <v>3</v>
      </c>
      <c r="D785" s="17">
        <v>4</v>
      </c>
      <c r="E785">
        <v>5</v>
      </c>
      <c r="F785">
        <v>4</v>
      </c>
      <c r="G785">
        <v>2</v>
      </c>
      <c r="H785">
        <v>0</v>
      </c>
      <c r="I785">
        <v>0</v>
      </c>
      <c r="J785">
        <v>1</v>
      </c>
      <c r="K785">
        <v>2</v>
      </c>
      <c r="L785">
        <v>0</v>
      </c>
      <c r="M785">
        <v>0</v>
      </c>
      <c r="N785">
        <v>0</v>
      </c>
      <c r="O785">
        <v>1</v>
      </c>
      <c r="P785">
        <v>0</v>
      </c>
      <c r="Q785">
        <v>0</v>
      </c>
      <c r="R785">
        <v>1</v>
      </c>
      <c r="S785" s="32">
        <f t="shared" si="62"/>
        <v>0</v>
      </c>
      <c r="T785" s="32">
        <f t="shared" si="63"/>
        <v>0</v>
      </c>
      <c r="U785" s="32">
        <f t="shared" si="64"/>
        <v>0</v>
      </c>
      <c r="V785" s="33">
        <f>VLOOKUP(C785,Schedule!$B$3:$T$11,INPUT!D785+1,FALSE)</f>
        <v>1</v>
      </c>
    </row>
    <row r="786" spans="1:22" ht="15" x14ac:dyDescent="0.25">
      <c r="A786" s="1">
        <v>17</v>
      </c>
      <c r="B786" t="str">
        <f t="shared" si="60"/>
        <v>Jim Gangloff</v>
      </c>
      <c r="C786">
        <f t="shared" si="61"/>
        <v>3</v>
      </c>
      <c r="D786" s="17">
        <v>4</v>
      </c>
      <c r="E786">
        <v>0</v>
      </c>
      <c r="F786">
        <v>0</v>
      </c>
      <c r="G786">
        <v>0</v>
      </c>
      <c r="H786">
        <v>0</v>
      </c>
      <c r="I786">
        <v>0</v>
      </c>
      <c r="J786">
        <v>0</v>
      </c>
      <c r="K786">
        <v>0</v>
      </c>
      <c r="L786">
        <v>0</v>
      </c>
      <c r="M786">
        <v>0</v>
      </c>
      <c r="N786">
        <v>0</v>
      </c>
      <c r="O786">
        <v>0</v>
      </c>
      <c r="P786">
        <v>0</v>
      </c>
      <c r="Q786">
        <v>0</v>
      </c>
      <c r="R786">
        <v>0</v>
      </c>
      <c r="S786" s="32">
        <f t="shared" si="62"/>
        <v>0</v>
      </c>
      <c r="T786" s="32">
        <f t="shared" si="63"/>
        <v>0</v>
      </c>
      <c r="U786" s="32">
        <f t="shared" si="64"/>
        <v>0</v>
      </c>
      <c r="V786" s="33">
        <f>VLOOKUP(C786,Schedule!$B$3:$T$11,INPUT!D786+1,FALSE)</f>
        <v>1</v>
      </c>
    </row>
    <row r="787" spans="1:22" ht="15" x14ac:dyDescent="0.25">
      <c r="A787" s="1">
        <v>18</v>
      </c>
      <c r="B787" t="str">
        <f t="shared" si="60"/>
        <v>Mitch Gangloff</v>
      </c>
      <c r="C787">
        <f t="shared" si="61"/>
        <v>3</v>
      </c>
      <c r="D787" s="17">
        <v>4</v>
      </c>
      <c r="E787">
        <v>0</v>
      </c>
      <c r="F787">
        <v>0</v>
      </c>
      <c r="G787">
        <v>0</v>
      </c>
      <c r="H787">
        <v>0</v>
      </c>
      <c r="I787">
        <v>0</v>
      </c>
      <c r="J787">
        <v>0</v>
      </c>
      <c r="K787">
        <v>0</v>
      </c>
      <c r="L787">
        <v>0</v>
      </c>
      <c r="M787">
        <v>0</v>
      </c>
      <c r="N787">
        <v>0</v>
      </c>
      <c r="O787">
        <v>0</v>
      </c>
      <c r="P787">
        <v>0</v>
      </c>
      <c r="Q787">
        <v>0</v>
      </c>
      <c r="R787">
        <v>0</v>
      </c>
      <c r="S787" s="32">
        <f t="shared" si="62"/>
        <v>0</v>
      </c>
      <c r="T787" s="32">
        <f t="shared" si="63"/>
        <v>0</v>
      </c>
      <c r="U787" s="32">
        <f t="shared" si="64"/>
        <v>0</v>
      </c>
      <c r="V787" s="33">
        <f>VLOOKUP(C787,Schedule!$B$3:$T$11,INPUT!D787+1,FALSE)</f>
        <v>1</v>
      </c>
    </row>
    <row r="788" spans="1:22" ht="15" x14ac:dyDescent="0.25">
      <c r="A788" s="1">
        <v>19</v>
      </c>
      <c r="B788" t="str">
        <f t="shared" si="60"/>
        <v>Brett Weber</v>
      </c>
      <c r="C788">
        <f t="shared" si="61"/>
        <v>3</v>
      </c>
      <c r="D788" s="17">
        <v>4</v>
      </c>
      <c r="E788">
        <v>5</v>
      </c>
      <c r="F788">
        <v>4</v>
      </c>
      <c r="G788">
        <v>1</v>
      </c>
      <c r="H788">
        <v>1</v>
      </c>
      <c r="I788">
        <v>1</v>
      </c>
      <c r="J788">
        <v>0</v>
      </c>
      <c r="K788">
        <v>1</v>
      </c>
      <c r="L788">
        <v>0</v>
      </c>
      <c r="M788">
        <v>0</v>
      </c>
      <c r="N788">
        <v>0</v>
      </c>
      <c r="O788">
        <v>0</v>
      </c>
      <c r="P788">
        <v>0</v>
      </c>
      <c r="Q788">
        <v>0</v>
      </c>
      <c r="R788">
        <v>0</v>
      </c>
      <c r="S788" s="32">
        <f t="shared" si="62"/>
        <v>0</v>
      </c>
      <c r="T788" s="32">
        <f t="shared" si="63"/>
        <v>0</v>
      </c>
      <c r="U788" s="32">
        <f t="shared" si="64"/>
        <v>0</v>
      </c>
      <c r="V788" s="33">
        <f>VLOOKUP(C788,Schedule!$B$3:$T$11,INPUT!D788+1,FALSE)</f>
        <v>1</v>
      </c>
    </row>
    <row r="789" spans="1:22" ht="15" x14ac:dyDescent="0.25">
      <c r="A789" s="1">
        <v>20</v>
      </c>
      <c r="B789" t="str">
        <f t="shared" si="60"/>
        <v>Matt Eike</v>
      </c>
      <c r="C789">
        <f t="shared" si="61"/>
        <v>3</v>
      </c>
      <c r="D789" s="17">
        <v>4</v>
      </c>
      <c r="E789">
        <v>4</v>
      </c>
      <c r="F789">
        <v>4</v>
      </c>
      <c r="G789">
        <v>1</v>
      </c>
      <c r="H789">
        <v>0</v>
      </c>
      <c r="I789">
        <v>0</v>
      </c>
      <c r="J789">
        <v>0</v>
      </c>
      <c r="K789">
        <v>1</v>
      </c>
      <c r="L789">
        <v>0</v>
      </c>
      <c r="M789">
        <v>0</v>
      </c>
      <c r="N789">
        <v>0</v>
      </c>
      <c r="O789">
        <v>0</v>
      </c>
      <c r="P789">
        <v>0</v>
      </c>
      <c r="Q789">
        <v>0</v>
      </c>
      <c r="R789">
        <v>0</v>
      </c>
      <c r="S789" s="32">
        <f t="shared" si="62"/>
        <v>0</v>
      </c>
      <c r="T789" s="32">
        <f t="shared" si="63"/>
        <v>0</v>
      </c>
      <c r="U789" s="32">
        <f t="shared" si="64"/>
        <v>0</v>
      </c>
      <c r="V789" s="33">
        <f>VLOOKUP(C789,Schedule!$B$3:$T$11,INPUT!D789+1,FALSE)</f>
        <v>1</v>
      </c>
    </row>
    <row r="790" spans="1:22" ht="15" x14ac:dyDescent="0.25">
      <c r="A790" s="1">
        <v>21</v>
      </c>
      <c r="B790" t="str">
        <f t="shared" si="60"/>
        <v>Gabe Brown</v>
      </c>
      <c r="C790">
        <f t="shared" si="61"/>
        <v>3</v>
      </c>
      <c r="D790" s="17">
        <v>4</v>
      </c>
      <c r="E790">
        <v>0</v>
      </c>
      <c r="F790">
        <v>0</v>
      </c>
      <c r="G790">
        <v>0</v>
      </c>
      <c r="H790">
        <v>0</v>
      </c>
      <c r="I790">
        <v>0</v>
      </c>
      <c r="J790">
        <v>0</v>
      </c>
      <c r="K790">
        <v>0</v>
      </c>
      <c r="L790">
        <v>0</v>
      </c>
      <c r="M790">
        <v>0</v>
      </c>
      <c r="N790">
        <v>0</v>
      </c>
      <c r="O790">
        <v>0</v>
      </c>
      <c r="P790">
        <v>0</v>
      </c>
      <c r="Q790">
        <v>0</v>
      </c>
      <c r="R790">
        <v>0</v>
      </c>
      <c r="S790" s="32">
        <f t="shared" si="62"/>
        <v>0</v>
      </c>
      <c r="T790" s="32">
        <f t="shared" si="63"/>
        <v>0</v>
      </c>
      <c r="U790" s="32">
        <f t="shared" si="64"/>
        <v>0</v>
      </c>
      <c r="V790" s="33">
        <f>VLOOKUP(C790,Schedule!$B$3:$T$11,INPUT!D790+1,FALSE)</f>
        <v>1</v>
      </c>
    </row>
    <row r="791" spans="1:22" ht="15" x14ac:dyDescent="0.25">
      <c r="A791" s="1">
        <v>22</v>
      </c>
      <c r="B791" t="str">
        <f t="shared" si="60"/>
        <v>Jim Schlereth</v>
      </c>
      <c r="C791">
        <f t="shared" si="61"/>
        <v>3</v>
      </c>
      <c r="D791" s="17">
        <v>4</v>
      </c>
      <c r="E791">
        <v>0</v>
      </c>
      <c r="F791">
        <v>0</v>
      </c>
      <c r="G791">
        <v>0</v>
      </c>
      <c r="H791">
        <v>0</v>
      </c>
      <c r="I791">
        <v>0</v>
      </c>
      <c r="J791">
        <v>0</v>
      </c>
      <c r="K791">
        <v>0</v>
      </c>
      <c r="L791">
        <v>0</v>
      </c>
      <c r="M791">
        <v>0</v>
      </c>
      <c r="N791">
        <v>0</v>
      </c>
      <c r="O791">
        <v>0</v>
      </c>
      <c r="P791">
        <v>0</v>
      </c>
      <c r="Q791">
        <v>0</v>
      </c>
      <c r="R791">
        <v>0</v>
      </c>
      <c r="S791" s="32">
        <f t="shared" si="62"/>
        <v>0</v>
      </c>
      <c r="T791" s="32">
        <f t="shared" si="63"/>
        <v>0</v>
      </c>
      <c r="U791" s="32">
        <f t="shared" si="64"/>
        <v>0</v>
      </c>
      <c r="V791" s="33">
        <f>VLOOKUP(C791,Schedule!$B$3:$T$11,INPUT!D791+1,FALSE)</f>
        <v>1</v>
      </c>
    </row>
    <row r="792" spans="1:22" ht="15" x14ac:dyDescent="0.25">
      <c r="A792" s="1">
        <v>23</v>
      </c>
      <c r="B792" t="str">
        <f t="shared" si="60"/>
        <v>Tyler Aholt</v>
      </c>
      <c r="C792">
        <f t="shared" si="61"/>
        <v>4</v>
      </c>
      <c r="D792" s="17">
        <v>4</v>
      </c>
      <c r="E792">
        <v>3</v>
      </c>
      <c r="F792">
        <v>3</v>
      </c>
      <c r="G792">
        <v>2</v>
      </c>
      <c r="H792">
        <v>2</v>
      </c>
      <c r="I792">
        <v>0</v>
      </c>
      <c r="J792">
        <v>0</v>
      </c>
      <c r="K792">
        <v>1</v>
      </c>
      <c r="L792">
        <v>1</v>
      </c>
      <c r="M792">
        <v>0</v>
      </c>
      <c r="N792">
        <v>0</v>
      </c>
      <c r="O792">
        <v>0</v>
      </c>
      <c r="P792">
        <v>0</v>
      </c>
      <c r="Q792">
        <v>0</v>
      </c>
      <c r="R792">
        <v>0</v>
      </c>
      <c r="S792" s="32">
        <f t="shared" si="62"/>
        <v>0</v>
      </c>
      <c r="T792" s="32">
        <f t="shared" si="63"/>
        <v>0</v>
      </c>
      <c r="U792" s="32">
        <f t="shared" si="64"/>
        <v>0</v>
      </c>
      <c r="V792" s="33">
        <f>VLOOKUP(C792,Schedule!$B$3:$T$11,INPUT!D792+1,FALSE)</f>
        <v>9</v>
      </c>
    </row>
    <row r="793" spans="1:22" ht="15" x14ac:dyDescent="0.25">
      <c r="A793" s="1">
        <v>24</v>
      </c>
      <c r="B793" t="str">
        <f t="shared" si="60"/>
        <v>Eric Enright</v>
      </c>
      <c r="C793">
        <f t="shared" si="61"/>
        <v>4</v>
      </c>
      <c r="D793" s="17">
        <v>4</v>
      </c>
      <c r="E793">
        <v>3</v>
      </c>
      <c r="F793">
        <v>3</v>
      </c>
      <c r="G793">
        <v>0</v>
      </c>
      <c r="H793">
        <v>0</v>
      </c>
      <c r="I793">
        <v>0</v>
      </c>
      <c r="J793">
        <v>0</v>
      </c>
      <c r="K793">
        <v>0</v>
      </c>
      <c r="L793">
        <v>0</v>
      </c>
      <c r="M793">
        <v>0</v>
      </c>
      <c r="N793">
        <v>0</v>
      </c>
      <c r="O793">
        <v>1</v>
      </c>
      <c r="P793">
        <v>0</v>
      </c>
      <c r="Q793">
        <v>0</v>
      </c>
      <c r="R793">
        <v>0</v>
      </c>
      <c r="S793" s="32">
        <f t="shared" si="62"/>
        <v>0</v>
      </c>
      <c r="T793" s="32">
        <f t="shared" si="63"/>
        <v>0</v>
      </c>
      <c r="U793" s="32">
        <f t="shared" si="64"/>
        <v>0</v>
      </c>
      <c r="V793" s="33">
        <f>VLOOKUP(C793,Schedule!$B$3:$T$11,INPUT!D793+1,FALSE)</f>
        <v>9</v>
      </c>
    </row>
    <row r="794" spans="1:22" ht="15" x14ac:dyDescent="0.25">
      <c r="A794" s="1">
        <v>25</v>
      </c>
      <c r="B794" t="str">
        <f t="shared" si="60"/>
        <v>Tony Glass</v>
      </c>
      <c r="C794">
        <f t="shared" si="61"/>
        <v>4</v>
      </c>
      <c r="D794" s="17">
        <v>4</v>
      </c>
      <c r="E794">
        <v>3</v>
      </c>
      <c r="F794">
        <v>1</v>
      </c>
      <c r="G794">
        <v>0</v>
      </c>
      <c r="H794">
        <v>0</v>
      </c>
      <c r="I794">
        <v>1</v>
      </c>
      <c r="J794">
        <v>1</v>
      </c>
      <c r="K794">
        <v>0</v>
      </c>
      <c r="L794">
        <v>0</v>
      </c>
      <c r="M794">
        <v>0</v>
      </c>
      <c r="N794">
        <v>0</v>
      </c>
      <c r="O794">
        <v>0</v>
      </c>
      <c r="P794">
        <v>0</v>
      </c>
      <c r="Q794">
        <v>0</v>
      </c>
      <c r="R794">
        <v>0</v>
      </c>
      <c r="S794" s="32">
        <f t="shared" si="62"/>
        <v>0</v>
      </c>
      <c r="T794" s="32">
        <f t="shared" si="63"/>
        <v>0</v>
      </c>
      <c r="U794" s="32">
        <f t="shared" si="64"/>
        <v>0</v>
      </c>
      <c r="V794" s="33">
        <f>VLOOKUP(C794,Schedule!$B$3:$T$11,INPUT!D794+1,FALSE)</f>
        <v>9</v>
      </c>
    </row>
    <row r="795" spans="1:22" ht="15" x14ac:dyDescent="0.25">
      <c r="A795" s="1">
        <v>26</v>
      </c>
      <c r="B795" t="str">
        <f t="shared" si="60"/>
        <v>Joe Wiese</v>
      </c>
      <c r="C795">
        <f t="shared" si="61"/>
        <v>4</v>
      </c>
      <c r="D795" s="17">
        <v>4</v>
      </c>
      <c r="E795">
        <v>3</v>
      </c>
      <c r="F795">
        <v>0</v>
      </c>
      <c r="G795">
        <v>0</v>
      </c>
      <c r="H795">
        <v>0</v>
      </c>
      <c r="I795">
        <v>1</v>
      </c>
      <c r="J795">
        <v>2</v>
      </c>
      <c r="K795">
        <v>0</v>
      </c>
      <c r="L795">
        <v>0</v>
      </c>
      <c r="M795">
        <v>0</v>
      </c>
      <c r="N795">
        <v>0</v>
      </c>
      <c r="O795">
        <v>0</v>
      </c>
      <c r="P795">
        <v>0</v>
      </c>
      <c r="Q795">
        <v>0</v>
      </c>
      <c r="R795">
        <v>0</v>
      </c>
      <c r="S795" s="32">
        <f t="shared" si="62"/>
        <v>0</v>
      </c>
      <c r="T795" s="32">
        <f t="shared" si="63"/>
        <v>0</v>
      </c>
      <c r="U795" s="32">
        <f t="shared" si="64"/>
        <v>0</v>
      </c>
      <c r="V795" s="33">
        <f>VLOOKUP(C795,Schedule!$B$3:$T$11,INPUT!D795+1,FALSE)</f>
        <v>9</v>
      </c>
    </row>
    <row r="796" spans="1:22" ht="15" x14ac:dyDescent="0.25">
      <c r="A796" s="1">
        <v>27</v>
      </c>
      <c r="B796" t="str">
        <f t="shared" si="60"/>
        <v>Phil Gangloff</v>
      </c>
      <c r="C796">
        <f t="shared" si="61"/>
        <v>4</v>
      </c>
      <c r="D796" s="17">
        <v>4</v>
      </c>
      <c r="E796">
        <v>3</v>
      </c>
      <c r="F796">
        <v>2</v>
      </c>
      <c r="G796">
        <v>0</v>
      </c>
      <c r="H796">
        <v>0</v>
      </c>
      <c r="I796">
        <v>1</v>
      </c>
      <c r="J796">
        <v>0</v>
      </c>
      <c r="K796">
        <v>0</v>
      </c>
      <c r="L796">
        <v>0</v>
      </c>
      <c r="M796">
        <v>0</v>
      </c>
      <c r="N796">
        <v>0</v>
      </c>
      <c r="O796">
        <v>0</v>
      </c>
      <c r="P796">
        <v>0</v>
      </c>
      <c r="Q796">
        <v>0</v>
      </c>
      <c r="R796">
        <v>0</v>
      </c>
      <c r="S796" s="32">
        <f t="shared" si="62"/>
        <v>0</v>
      </c>
      <c r="T796" s="32">
        <f t="shared" si="63"/>
        <v>0</v>
      </c>
      <c r="U796" s="32">
        <f t="shared" si="64"/>
        <v>0</v>
      </c>
      <c r="V796" s="33">
        <f>VLOOKUP(C796,Schedule!$B$3:$T$11,INPUT!D796+1,FALSE)</f>
        <v>9</v>
      </c>
    </row>
    <row r="797" spans="1:22" ht="15" x14ac:dyDescent="0.25">
      <c r="A797" s="1">
        <v>28</v>
      </c>
      <c r="B797" t="str">
        <f t="shared" si="60"/>
        <v>Mike Angelica</v>
      </c>
      <c r="C797">
        <f t="shared" si="61"/>
        <v>4</v>
      </c>
      <c r="D797" s="17">
        <v>4</v>
      </c>
      <c r="E797">
        <v>3</v>
      </c>
      <c r="F797">
        <v>3</v>
      </c>
      <c r="G797">
        <v>0</v>
      </c>
      <c r="H797">
        <v>0</v>
      </c>
      <c r="I797">
        <v>0</v>
      </c>
      <c r="J797">
        <v>0</v>
      </c>
      <c r="K797">
        <v>0</v>
      </c>
      <c r="L797">
        <v>0</v>
      </c>
      <c r="M797">
        <v>0</v>
      </c>
      <c r="N797">
        <v>0</v>
      </c>
      <c r="O797">
        <v>0</v>
      </c>
      <c r="P797">
        <v>0</v>
      </c>
      <c r="Q797">
        <v>0</v>
      </c>
      <c r="R797">
        <v>0</v>
      </c>
      <c r="S797" s="32">
        <f t="shared" si="62"/>
        <v>0</v>
      </c>
      <c r="T797" s="32">
        <f t="shared" si="63"/>
        <v>0</v>
      </c>
      <c r="U797" s="32">
        <f t="shared" si="64"/>
        <v>0</v>
      </c>
      <c r="V797" s="33">
        <f>VLOOKUP(C797,Schedule!$B$3:$T$11,INPUT!D797+1,FALSE)</f>
        <v>9</v>
      </c>
    </row>
    <row r="798" spans="1:22" ht="15" x14ac:dyDescent="0.25">
      <c r="A798" s="1">
        <v>29</v>
      </c>
      <c r="B798" t="str">
        <f t="shared" si="60"/>
        <v>Mike Weber</v>
      </c>
      <c r="C798">
        <f t="shared" si="61"/>
        <v>4</v>
      </c>
      <c r="D798" s="17">
        <v>4</v>
      </c>
      <c r="E798">
        <v>3</v>
      </c>
      <c r="F798">
        <v>3</v>
      </c>
      <c r="G798">
        <v>1</v>
      </c>
      <c r="H798">
        <v>1</v>
      </c>
      <c r="I798">
        <v>0</v>
      </c>
      <c r="J798">
        <v>0</v>
      </c>
      <c r="K798">
        <v>1</v>
      </c>
      <c r="L798">
        <v>0</v>
      </c>
      <c r="M798">
        <v>0</v>
      </c>
      <c r="N798">
        <v>0</v>
      </c>
      <c r="O798">
        <v>0</v>
      </c>
      <c r="P798">
        <v>0</v>
      </c>
      <c r="Q798">
        <v>0</v>
      </c>
      <c r="R798">
        <v>0</v>
      </c>
      <c r="S798" s="32">
        <f t="shared" si="62"/>
        <v>0</v>
      </c>
      <c r="T798" s="32">
        <f t="shared" si="63"/>
        <v>0</v>
      </c>
      <c r="U798" s="32">
        <f t="shared" si="64"/>
        <v>0</v>
      </c>
      <c r="V798" s="33">
        <f>VLOOKUP(C798,Schedule!$B$3:$T$11,INPUT!D798+1,FALSE)</f>
        <v>9</v>
      </c>
    </row>
    <row r="799" spans="1:22" ht="15" x14ac:dyDescent="0.25">
      <c r="A799" s="1">
        <v>30</v>
      </c>
      <c r="B799" t="str">
        <f t="shared" si="60"/>
        <v>Jack Fleming</v>
      </c>
      <c r="C799">
        <f t="shared" si="61"/>
        <v>5</v>
      </c>
      <c r="D799" s="17">
        <v>4</v>
      </c>
      <c r="E799">
        <v>4</v>
      </c>
      <c r="F799">
        <v>4</v>
      </c>
      <c r="G799">
        <v>1</v>
      </c>
      <c r="H799">
        <v>0</v>
      </c>
      <c r="I799">
        <v>0</v>
      </c>
      <c r="J799">
        <v>0</v>
      </c>
      <c r="K799">
        <v>1</v>
      </c>
      <c r="L799">
        <v>0</v>
      </c>
      <c r="M799">
        <v>0</v>
      </c>
      <c r="N799">
        <v>0</v>
      </c>
      <c r="O799">
        <v>0</v>
      </c>
      <c r="P799">
        <v>0</v>
      </c>
      <c r="Q799">
        <v>0</v>
      </c>
      <c r="R799">
        <v>0</v>
      </c>
      <c r="S799" s="32">
        <f t="shared" si="62"/>
        <v>0</v>
      </c>
      <c r="T799" s="32">
        <f t="shared" si="63"/>
        <v>0</v>
      </c>
      <c r="U799" s="32">
        <f t="shared" si="64"/>
        <v>0</v>
      </c>
      <c r="V799" s="33">
        <f>VLOOKUP(C799,Schedule!$B$3:$T$11,INPUT!D799+1,FALSE)</f>
        <v>2</v>
      </c>
    </row>
    <row r="800" spans="1:22" ht="15" x14ac:dyDescent="0.25">
      <c r="A800" s="1">
        <v>31</v>
      </c>
      <c r="B800" t="str">
        <f t="shared" si="60"/>
        <v>Tom McMahon</v>
      </c>
      <c r="C800">
        <f t="shared" si="61"/>
        <v>5</v>
      </c>
      <c r="D800" s="17">
        <v>4</v>
      </c>
      <c r="E800">
        <v>4</v>
      </c>
      <c r="F800">
        <v>3</v>
      </c>
      <c r="G800">
        <v>0</v>
      </c>
      <c r="H800">
        <v>0</v>
      </c>
      <c r="I800">
        <v>0</v>
      </c>
      <c r="J800">
        <v>1</v>
      </c>
      <c r="K800">
        <v>0</v>
      </c>
      <c r="L800">
        <v>0</v>
      </c>
      <c r="M800">
        <v>0</v>
      </c>
      <c r="N800">
        <v>0</v>
      </c>
      <c r="O800">
        <v>0</v>
      </c>
      <c r="P800">
        <v>0</v>
      </c>
      <c r="Q800">
        <v>1</v>
      </c>
      <c r="R800">
        <v>1</v>
      </c>
      <c r="S800" s="32">
        <f t="shared" si="62"/>
        <v>0</v>
      </c>
      <c r="T800" s="32">
        <f t="shared" si="63"/>
        <v>0</v>
      </c>
      <c r="U800" s="32">
        <f t="shared" si="64"/>
        <v>0</v>
      </c>
      <c r="V800" s="33">
        <f>VLOOKUP(C800,Schedule!$B$3:$T$11,INPUT!D800+1,FALSE)</f>
        <v>2</v>
      </c>
    </row>
    <row r="801" spans="1:22" ht="15" x14ac:dyDescent="0.25">
      <c r="A801" s="1">
        <v>32</v>
      </c>
      <c r="B801" t="str">
        <f t="shared" si="60"/>
        <v>Elliot Fish</v>
      </c>
      <c r="C801">
        <f t="shared" si="61"/>
        <v>5</v>
      </c>
      <c r="D801" s="17">
        <v>4</v>
      </c>
      <c r="E801">
        <v>0</v>
      </c>
      <c r="F801">
        <v>0</v>
      </c>
      <c r="G801">
        <v>0</v>
      </c>
      <c r="H801">
        <v>0</v>
      </c>
      <c r="I801">
        <v>0</v>
      </c>
      <c r="J801">
        <v>0</v>
      </c>
      <c r="K801">
        <v>0</v>
      </c>
      <c r="L801">
        <v>0</v>
      </c>
      <c r="M801">
        <v>0</v>
      </c>
      <c r="N801">
        <v>0</v>
      </c>
      <c r="O801">
        <v>0</v>
      </c>
      <c r="P801">
        <v>0</v>
      </c>
      <c r="Q801">
        <v>0</v>
      </c>
      <c r="R801">
        <v>0</v>
      </c>
      <c r="S801" s="32">
        <f t="shared" si="62"/>
        <v>0</v>
      </c>
      <c r="T801" s="32">
        <f t="shared" si="63"/>
        <v>0</v>
      </c>
      <c r="U801" s="32">
        <f t="shared" si="64"/>
        <v>0</v>
      </c>
      <c r="V801" s="33">
        <f>VLOOKUP(C801,Schedule!$B$3:$T$11,INPUT!D801+1,FALSE)</f>
        <v>2</v>
      </c>
    </row>
    <row r="802" spans="1:22" ht="15" x14ac:dyDescent="0.25">
      <c r="A802" s="1">
        <v>33</v>
      </c>
      <c r="B802" t="str">
        <f t="shared" si="60"/>
        <v>Gus Giegling</v>
      </c>
      <c r="C802">
        <f t="shared" si="61"/>
        <v>5</v>
      </c>
      <c r="D802" s="17">
        <v>4</v>
      </c>
      <c r="E802">
        <v>0</v>
      </c>
      <c r="F802">
        <v>0</v>
      </c>
      <c r="G802">
        <v>0</v>
      </c>
      <c r="H802">
        <v>0</v>
      </c>
      <c r="I802">
        <v>0</v>
      </c>
      <c r="J802">
        <v>0</v>
      </c>
      <c r="K802">
        <v>0</v>
      </c>
      <c r="L802">
        <v>0</v>
      </c>
      <c r="M802">
        <v>0</v>
      </c>
      <c r="N802">
        <v>0</v>
      </c>
      <c r="O802">
        <v>0</v>
      </c>
      <c r="P802">
        <v>0</v>
      </c>
      <c r="Q802">
        <v>0</v>
      </c>
      <c r="R802">
        <v>0</v>
      </c>
      <c r="S802" s="32">
        <f t="shared" si="62"/>
        <v>0</v>
      </c>
      <c r="T802" s="32">
        <f t="shared" si="63"/>
        <v>0</v>
      </c>
      <c r="U802" s="32">
        <f t="shared" si="64"/>
        <v>0</v>
      </c>
      <c r="V802" s="33">
        <f>VLOOKUP(C802,Schedule!$B$3:$T$11,INPUT!D802+1,FALSE)</f>
        <v>2</v>
      </c>
    </row>
    <row r="803" spans="1:22" ht="15" x14ac:dyDescent="0.25">
      <c r="A803" s="1">
        <v>34</v>
      </c>
      <c r="B803" t="str">
        <f t="shared" si="60"/>
        <v>Tommy Faulstich</v>
      </c>
      <c r="C803">
        <f t="shared" si="61"/>
        <v>5</v>
      </c>
      <c r="D803" s="17">
        <v>4</v>
      </c>
      <c r="E803">
        <v>4</v>
      </c>
      <c r="F803">
        <v>4</v>
      </c>
      <c r="G803">
        <v>1</v>
      </c>
      <c r="H803">
        <v>0</v>
      </c>
      <c r="I803">
        <v>0</v>
      </c>
      <c r="J803">
        <v>0</v>
      </c>
      <c r="K803">
        <v>1</v>
      </c>
      <c r="L803">
        <v>0</v>
      </c>
      <c r="M803">
        <v>0</v>
      </c>
      <c r="N803">
        <v>0</v>
      </c>
      <c r="O803">
        <v>0</v>
      </c>
      <c r="P803">
        <v>0</v>
      </c>
      <c r="Q803">
        <v>0</v>
      </c>
      <c r="R803">
        <v>0</v>
      </c>
      <c r="S803" s="32">
        <f t="shared" si="62"/>
        <v>0</v>
      </c>
      <c r="T803" s="32">
        <f t="shared" si="63"/>
        <v>0</v>
      </c>
      <c r="U803" s="32">
        <f t="shared" si="64"/>
        <v>0</v>
      </c>
      <c r="V803" s="33">
        <f>VLOOKUP(C803,Schedule!$B$3:$T$11,INPUT!D803+1,FALSE)</f>
        <v>2</v>
      </c>
    </row>
    <row r="804" spans="1:22" ht="15" x14ac:dyDescent="0.25">
      <c r="A804" s="1">
        <v>35</v>
      </c>
      <c r="B804" t="str">
        <f t="shared" si="60"/>
        <v>Andrew Evola</v>
      </c>
      <c r="C804">
        <f t="shared" si="61"/>
        <v>5</v>
      </c>
      <c r="D804" s="17">
        <v>4</v>
      </c>
      <c r="E804">
        <v>0</v>
      </c>
      <c r="F804">
        <v>0</v>
      </c>
      <c r="G804">
        <v>0</v>
      </c>
      <c r="H804">
        <v>0</v>
      </c>
      <c r="I804">
        <v>0</v>
      </c>
      <c r="J804">
        <v>0</v>
      </c>
      <c r="K804">
        <v>0</v>
      </c>
      <c r="L804">
        <v>0</v>
      </c>
      <c r="M804">
        <v>0</v>
      </c>
      <c r="N804">
        <v>0</v>
      </c>
      <c r="O804">
        <v>0</v>
      </c>
      <c r="P804">
        <v>0</v>
      </c>
      <c r="Q804">
        <v>0</v>
      </c>
      <c r="R804">
        <v>0</v>
      </c>
      <c r="S804" s="32">
        <f t="shared" si="62"/>
        <v>0</v>
      </c>
      <c r="T804" s="32">
        <f t="shared" si="63"/>
        <v>0</v>
      </c>
      <c r="U804" s="32">
        <f t="shared" si="64"/>
        <v>0</v>
      </c>
      <c r="V804" s="33">
        <f>VLOOKUP(C804,Schedule!$B$3:$T$11,INPUT!D804+1,FALSE)</f>
        <v>2</v>
      </c>
    </row>
    <row r="805" spans="1:22" ht="15" x14ac:dyDescent="0.25">
      <c r="A805" s="1">
        <v>36</v>
      </c>
      <c r="B805" t="str">
        <f t="shared" si="60"/>
        <v>Mark Connoley</v>
      </c>
      <c r="C805">
        <f t="shared" si="61"/>
        <v>5</v>
      </c>
      <c r="D805" s="17">
        <v>4</v>
      </c>
      <c r="E805">
        <v>4</v>
      </c>
      <c r="F805">
        <v>4</v>
      </c>
      <c r="G805">
        <v>1</v>
      </c>
      <c r="H805">
        <v>0</v>
      </c>
      <c r="I805">
        <v>0</v>
      </c>
      <c r="J805">
        <v>0</v>
      </c>
      <c r="K805">
        <v>1</v>
      </c>
      <c r="L805">
        <v>0</v>
      </c>
      <c r="M805">
        <v>0</v>
      </c>
      <c r="N805">
        <v>0</v>
      </c>
      <c r="O805">
        <v>0</v>
      </c>
      <c r="P805">
        <v>0</v>
      </c>
      <c r="Q805">
        <v>0</v>
      </c>
      <c r="R805">
        <v>0</v>
      </c>
      <c r="S805" s="32">
        <f t="shared" si="62"/>
        <v>0</v>
      </c>
      <c r="T805" s="32">
        <f t="shared" si="63"/>
        <v>0</v>
      </c>
      <c r="U805" s="32">
        <f t="shared" si="64"/>
        <v>0</v>
      </c>
      <c r="V805" s="33">
        <f>VLOOKUP(C805,Schedule!$B$3:$T$11,INPUT!D805+1,FALSE)</f>
        <v>2</v>
      </c>
    </row>
    <row r="806" spans="1:22" ht="15" x14ac:dyDescent="0.25">
      <c r="A806" s="1">
        <v>37</v>
      </c>
      <c r="B806" t="str">
        <f t="shared" si="60"/>
        <v>Tom Ciolek</v>
      </c>
      <c r="C806">
        <f t="shared" si="61"/>
        <v>6</v>
      </c>
      <c r="D806" s="17">
        <v>4</v>
      </c>
      <c r="E806">
        <v>0</v>
      </c>
      <c r="F806">
        <v>0</v>
      </c>
      <c r="G806">
        <v>0</v>
      </c>
      <c r="H806">
        <v>0</v>
      </c>
      <c r="I806">
        <v>0</v>
      </c>
      <c r="J806">
        <v>0</v>
      </c>
      <c r="K806">
        <v>0</v>
      </c>
      <c r="L806">
        <v>0</v>
      </c>
      <c r="M806">
        <v>0</v>
      </c>
      <c r="N806">
        <v>0</v>
      </c>
      <c r="O806">
        <v>0</v>
      </c>
      <c r="P806">
        <v>0</v>
      </c>
      <c r="Q806">
        <v>0</v>
      </c>
      <c r="R806">
        <v>0</v>
      </c>
      <c r="S806" s="32">
        <f t="shared" si="62"/>
        <v>0</v>
      </c>
      <c r="T806" s="32">
        <f t="shared" si="63"/>
        <v>0</v>
      </c>
      <c r="U806" s="32">
        <f t="shared" si="64"/>
        <v>0</v>
      </c>
      <c r="V806" s="33">
        <f>VLOOKUP(C806,Schedule!$B$3:$T$11,INPUT!D806+1,FALSE)</f>
        <v>0</v>
      </c>
    </row>
    <row r="807" spans="1:22" ht="15" x14ac:dyDescent="0.25">
      <c r="A807" s="1">
        <v>38</v>
      </c>
      <c r="B807" t="str">
        <f t="shared" si="60"/>
        <v>Joe Mathes</v>
      </c>
      <c r="C807">
        <f t="shared" si="61"/>
        <v>6</v>
      </c>
      <c r="D807" s="17">
        <v>4</v>
      </c>
      <c r="E807">
        <v>0</v>
      </c>
      <c r="F807">
        <v>0</v>
      </c>
      <c r="G807">
        <v>0</v>
      </c>
      <c r="H807">
        <v>0</v>
      </c>
      <c r="I807">
        <v>0</v>
      </c>
      <c r="J807">
        <v>0</v>
      </c>
      <c r="K807">
        <v>0</v>
      </c>
      <c r="L807">
        <v>0</v>
      </c>
      <c r="M807">
        <v>0</v>
      </c>
      <c r="N807">
        <v>0</v>
      </c>
      <c r="O807">
        <v>0</v>
      </c>
      <c r="P807">
        <v>0</v>
      </c>
      <c r="Q807">
        <v>0</v>
      </c>
      <c r="R807">
        <v>0</v>
      </c>
      <c r="S807" s="32">
        <f t="shared" si="62"/>
        <v>0</v>
      </c>
      <c r="T807" s="32">
        <f t="shared" si="63"/>
        <v>0</v>
      </c>
      <c r="U807" s="32">
        <f t="shared" si="64"/>
        <v>0</v>
      </c>
      <c r="V807" s="33">
        <f>VLOOKUP(C807,Schedule!$B$3:$T$11,INPUT!D807+1,FALSE)</f>
        <v>0</v>
      </c>
    </row>
    <row r="808" spans="1:22" ht="15" x14ac:dyDescent="0.25">
      <c r="A808" s="1">
        <v>39</v>
      </c>
      <c r="B808" t="str">
        <f t="shared" si="60"/>
        <v>Dan Suchman</v>
      </c>
      <c r="C808">
        <f t="shared" si="61"/>
        <v>6</v>
      </c>
      <c r="D808" s="17">
        <v>4</v>
      </c>
      <c r="E808">
        <v>0</v>
      </c>
      <c r="F808">
        <v>0</v>
      </c>
      <c r="G808">
        <v>0</v>
      </c>
      <c r="H808">
        <v>0</v>
      </c>
      <c r="I808">
        <v>0</v>
      </c>
      <c r="J808">
        <v>0</v>
      </c>
      <c r="K808">
        <v>0</v>
      </c>
      <c r="L808">
        <v>0</v>
      </c>
      <c r="M808">
        <v>0</v>
      </c>
      <c r="N808">
        <v>0</v>
      </c>
      <c r="O808">
        <v>0</v>
      </c>
      <c r="P808">
        <v>0</v>
      </c>
      <c r="Q808">
        <v>0</v>
      </c>
      <c r="R808">
        <v>0</v>
      </c>
      <c r="S808" s="32">
        <f t="shared" si="62"/>
        <v>0</v>
      </c>
      <c r="T808" s="32">
        <f t="shared" si="63"/>
        <v>0</v>
      </c>
      <c r="U808" s="32">
        <f t="shared" si="64"/>
        <v>0</v>
      </c>
      <c r="V808" s="33">
        <f>VLOOKUP(C808,Schedule!$B$3:$T$11,INPUT!D808+1,FALSE)</f>
        <v>0</v>
      </c>
    </row>
    <row r="809" spans="1:22" ht="15" x14ac:dyDescent="0.25">
      <c r="A809" s="1">
        <v>40</v>
      </c>
      <c r="B809" t="str">
        <f t="shared" si="60"/>
        <v>Tom Meadows</v>
      </c>
      <c r="C809">
        <f t="shared" si="61"/>
        <v>6</v>
      </c>
      <c r="D809" s="17">
        <v>4</v>
      </c>
      <c r="E809">
        <v>0</v>
      </c>
      <c r="F809">
        <v>0</v>
      </c>
      <c r="G809">
        <v>0</v>
      </c>
      <c r="H809">
        <v>0</v>
      </c>
      <c r="I809">
        <v>0</v>
      </c>
      <c r="J809">
        <v>0</v>
      </c>
      <c r="K809">
        <v>0</v>
      </c>
      <c r="L809">
        <v>0</v>
      </c>
      <c r="M809">
        <v>0</v>
      </c>
      <c r="N809">
        <v>0</v>
      </c>
      <c r="O809">
        <v>0</v>
      </c>
      <c r="P809">
        <v>0</v>
      </c>
      <c r="Q809">
        <v>0</v>
      </c>
      <c r="R809">
        <v>0</v>
      </c>
      <c r="S809" s="32">
        <f t="shared" si="62"/>
        <v>0</v>
      </c>
      <c r="T809" s="32">
        <f t="shared" si="63"/>
        <v>0</v>
      </c>
      <c r="U809" s="32">
        <f t="shared" si="64"/>
        <v>0</v>
      </c>
      <c r="V809" s="33">
        <f>VLOOKUP(C809,Schedule!$B$3:$T$11,INPUT!D809+1,FALSE)</f>
        <v>0</v>
      </c>
    </row>
    <row r="810" spans="1:22" ht="15" x14ac:dyDescent="0.25">
      <c r="A810" s="1">
        <v>41</v>
      </c>
      <c r="B810" t="str">
        <f t="shared" si="60"/>
        <v>Todd Pierson</v>
      </c>
      <c r="C810">
        <f t="shared" si="61"/>
        <v>6</v>
      </c>
      <c r="D810" s="17">
        <v>4</v>
      </c>
      <c r="E810">
        <v>0</v>
      </c>
      <c r="F810">
        <v>0</v>
      </c>
      <c r="G810">
        <v>0</v>
      </c>
      <c r="H810">
        <v>0</v>
      </c>
      <c r="I810">
        <v>0</v>
      </c>
      <c r="J810">
        <v>0</v>
      </c>
      <c r="K810">
        <v>0</v>
      </c>
      <c r="L810">
        <v>0</v>
      </c>
      <c r="M810">
        <v>0</v>
      </c>
      <c r="N810">
        <v>0</v>
      </c>
      <c r="O810">
        <v>0</v>
      </c>
      <c r="P810">
        <v>0</v>
      </c>
      <c r="Q810">
        <v>0</v>
      </c>
      <c r="R810">
        <v>0</v>
      </c>
      <c r="S810" s="32">
        <f t="shared" si="62"/>
        <v>0</v>
      </c>
      <c r="T810" s="32">
        <f t="shared" si="63"/>
        <v>0</v>
      </c>
      <c r="U810" s="32">
        <f t="shared" si="64"/>
        <v>0</v>
      </c>
      <c r="V810" s="33">
        <f>VLOOKUP(C810,Schedule!$B$3:$T$11,INPUT!D810+1,FALSE)</f>
        <v>0</v>
      </c>
    </row>
    <row r="811" spans="1:22" ht="15" x14ac:dyDescent="0.25">
      <c r="A811" s="1">
        <v>42</v>
      </c>
      <c r="B811" t="str">
        <f t="shared" si="60"/>
        <v>Tim O'Connell</v>
      </c>
      <c r="C811">
        <f t="shared" si="61"/>
        <v>6</v>
      </c>
      <c r="D811" s="17">
        <v>4</v>
      </c>
      <c r="E811">
        <v>0</v>
      </c>
      <c r="F811">
        <v>0</v>
      </c>
      <c r="G811">
        <v>0</v>
      </c>
      <c r="H811">
        <v>0</v>
      </c>
      <c r="I811">
        <v>0</v>
      </c>
      <c r="J811">
        <v>0</v>
      </c>
      <c r="K811">
        <v>0</v>
      </c>
      <c r="L811">
        <v>0</v>
      </c>
      <c r="M811">
        <v>0</v>
      </c>
      <c r="N811">
        <v>0</v>
      </c>
      <c r="O811">
        <v>0</v>
      </c>
      <c r="P811">
        <v>0</v>
      </c>
      <c r="Q811">
        <v>0</v>
      </c>
      <c r="R811">
        <v>0</v>
      </c>
      <c r="S811" s="32">
        <f t="shared" si="62"/>
        <v>0</v>
      </c>
      <c r="T811" s="32">
        <f t="shared" si="63"/>
        <v>0</v>
      </c>
      <c r="U811" s="32">
        <f t="shared" si="64"/>
        <v>0</v>
      </c>
      <c r="V811" s="33">
        <f>VLOOKUP(C811,Schedule!$B$3:$T$11,INPUT!D811+1,FALSE)</f>
        <v>0</v>
      </c>
    </row>
    <row r="812" spans="1:22" ht="15" x14ac:dyDescent="0.25">
      <c r="A812" s="1">
        <v>43</v>
      </c>
      <c r="B812" t="str">
        <f t="shared" si="60"/>
        <v>Pepe Greco</v>
      </c>
      <c r="C812">
        <f t="shared" si="61"/>
        <v>6</v>
      </c>
      <c r="D812" s="17">
        <v>4</v>
      </c>
      <c r="E812">
        <v>0</v>
      </c>
      <c r="F812">
        <v>0</v>
      </c>
      <c r="G812">
        <v>0</v>
      </c>
      <c r="H812">
        <v>0</v>
      </c>
      <c r="I812">
        <v>0</v>
      </c>
      <c r="J812">
        <v>0</v>
      </c>
      <c r="K812">
        <v>0</v>
      </c>
      <c r="L812">
        <v>0</v>
      </c>
      <c r="M812">
        <v>0</v>
      </c>
      <c r="N812">
        <v>0</v>
      </c>
      <c r="O812">
        <v>0</v>
      </c>
      <c r="P812">
        <v>0</v>
      </c>
      <c r="Q812">
        <v>0</v>
      </c>
      <c r="R812">
        <v>0</v>
      </c>
      <c r="S812" s="32">
        <f t="shared" si="62"/>
        <v>0</v>
      </c>
      <c r="T812" s="32">
        <f t="shared" si="63"/>
        <v>0</v>
      </c>
      <c r="U812" s="32">
        <f t="shared" si="64"/>
        <v>0</v>
      </c>
      <c r="V812" s="33">
        <f>VLOOKUP(C812,Schedule!$B$3:$T$11,INPUT!D812+1,FALSE)</f>
        <v>0</v>
      </c>
    </row>
    <row r="813" spans="1:22" ht="15" x14ac:dyDescent="0.25">
      <c r="A813" s="1">
        <v>44</v>
      </c>
      <c r="B813" t="str">
        <f t="shared" si="60"/>
        <v>Tony Mazzuca</v>
      </c>
      <c r="C813">
        <f t="shared" si="61"/>
        <v>7</v>
      </c>
      <c r="D813" s="17">
        <v>4</v>
      </c>
      <c r="E813">
        <v>0</v>
      </c>
      <c r="F813">
        <v>0</v>
      </c>
      <c r="G813">
        <v>0</v>
      </c>
      <c r="H813">
        <v>0</v>
      </c>
      <c r="I813">
        <v>0</v>
      </c>
      <c r="J813">
        <v>0</v>
      </c>
      <c r="K813">
        <v>0</v>
      </c>
      <c r="L813">
        <v>0</v>
      </c>
      <c r="M813">
        <v>0</v>
      </c>
      <c r="N813">
        <v>0</v>
      </c>
      <c r="O813">
        <v>0</v>
      </c>
      <c r="P813">
        <v>0</v>
      </c>
      <c r="Q813">
        <v>0</v>
      </c>
      <c r="R813">
        <v>0</v>
      </c>
      <c r="S813" s="32">
        <f t="shared" si="62"/>
        <v>0</v>
      </c>
      <c r="T813" s="32">
        <f t="shared" si="63"/>
        <v>0</v>
      </c>
      <c r="U813" s="32">
        <f t="shared" si="64"/>
        <v>0</v>
      </c>
      <c r="V813" s="33">
        <f>VLOOKUP(C813,Schedule!$B$3:$T$11,INPUT!D813+1,FALSE)</f>
        <v>8</v>
      </c>
    </row>
    <row r="814" spans="1:22" ht="15" x14ac:dyDescent="0.25">
      <c r="A814" s="1">
        <v>45</v>
      </c>
      <c r="B814" t="str">
        <f t="shared" si="60"/>
        <v>Sean Shoults</v>
      </c>
      <c r="C814">
        <f t="shared" si="61"/>
        <v>7</v>
      </c>
      <c r="D814" s="17">
        <v>4</v>
      </c>
      <c r="E814">
        <v>3</v>
      </c>
      <c r="F814">
        <v>3</v>
      </c>
      <c r="G814">
        <v>2</v>
      </c>
      <c r="H814">
        <v>0</v>
      </c>
      <c r="I814">
        <v>0</v>
      </c>
      <c r="J814">
        <v>0</v>
      </c>
      <c r="K814">
        <v>2</v>
      </c>
      <c r="L814">
        <v>0</v>
      </c>
      <c r="M814">
        <v>0</v>
      </c>
      <c r="N814">
        <v>0</v>
      </c>
      <c r="O814">
        <v>0</v>
      </c>
      <c r="P814">
        <v>0</v>
      </c>
      <c r="Q814">
        <v>0</v>
      </c>
      <c r="R814">
        <v>0</v>
      </c>
      <c r="S814" s="32">
        <f t="shared" si="62"/>
        <v>0</v>
      </c>
      <c r="T814" s="32">
        <f t="shared" si="63"/>
        <v>0</v>
      </c>
      <c r="U814" s="32">
        <f t="shared" si="64"/>
        <v>0</v>
      </c>
      <c r="V814" s="33">
        <f>VLOOKUP(C814,Schedule!$B$3:$T$11,INPUT!D814+1,FALSE)</f>
        <v>8</v>
      </c>
    </row>
    <row r="815" spans="1:22" ht="15" x14ac:dyDescent="0.25">
      <c r="A815" s="1">
        <v>46</v>
      </c>
      <c r="B815" t="str">
        <f t="shared" si="60"/>
        <v>Brian Cox</v>
      </c>
      <c r="C815">
        <f t="shared" si="61"/>
        <v>7</v>
      </c>
      <c r="D815" s="17">
        <v>4</v>
      </c>
      <c r="E815">
        <v>3</v>
      </c>
      <c r="F815">
        <v>3</v>
      </c>
      <c r="G815">
        <v>2</v>
      </c>
      <c r="H815">
        <v>0</v>
      </c>
      <c r="I815">
        <v>0</v>
      </c>
      <c r="J815">
        <v>0</v>
      </c>
      <c r="K815">
        <v>2</v>
      </c>
      <c r="L815">
        <v>0</v>
      </c>
      <c r="M815">
        <v>0</v>
      </c>
      <c r="N815">
        <v>0</v>
      </c>
      <c r="O815">
        <v>1</v>
      </c>
      <c r="P815">
        <v>0</v>
      </c>
      <c r="Q815">
        <v>0</v>
      </c>
      <c r="R815">
        <v>1</v>
      </c>
      <c r="S815" s="32">
        <f t="shared" si="62"/>
        <v>0</v>
      </c>
      <c r="T815" s="32">
        <f t="shared" si="63"/>
        <v>0</v>
      </c>
      <c r="U815" s="32">
        <f t="shared" si="64"/>
        <v>0</v>
      </c>
      <c r="V815" s="33">
        <f>VLOOKUP(C815,Schedule!$B$3:$T$11,INPUT!D815+1,FALSE)</f>
        <v>8</v>
      </c>
    </row>
    <row r="816" spans="1:22" ht="15" x14ac:dyDescent="0.25">
      <c r="A816" s="1">
        <v>47</v>
      </c>
      <c r="B816" t="str">
        <f t="shared" si="60"/>
        <v>Lou Cole</v>
      </c>
      <c r="C816">
        <f t="shared" si="61"/>
        <v>7</v>
      </c>
      <c r="D816" s="17">
        <v>4</v>
      </c>
      <c r="E816">
        <v>4</v>
      </c>
      <c r="F816">
        <v>4</v>
      </c>
      <c r="G816">
        <v>1</v>
      </c>
      <c r="H816">
        <v>0</v>
      </c>
      <c r="I816">
        <v>0</v>
      </c>
      <c r="J816">
        <v>0</v>
      </c>
      <c r="K816">
        <v>1</v>
      </c>
      <c r="L816">
        <v>0</v>
      </c>
      <c r="M816">
        <v>0</v>
      </c>
      <c r="N816">
        <v>0</v>
      </c>
      <c r="O816">
        <v>0</v>
      </c>
      <c r="P816">
        <v>0</v>
      </c>
      <c r="Q816">
        <v>0</v>
      </c>
      <c r="R816">
        <v>0</v>
      </c>
      <c r="S816" s="32">
        <f t="shared" si="62"/>
        <v>0</v>
      </c>
      <c r="T816" s="32">
        <f t="shared" si="63"/>
        <v>0</v>
      </c>
      <c r="U816" s="32">
        <f t="shared" si="64"/>
        <v>0</v>
      </c>
      <c r="V816" s="33">
        <f>VLOOKUP(C816,Schedule!$B$3:$T$11,INPUT!D816+1,FALSE)</f>
        <v>8</v>
      </c>
    </row>
    <row r="817" spans="1:22" ht="15" x14ac:dyDescent="0.25">
      <c r="A817" s="1">
        <v>48</v>
      </c>
      <c r="B817" t="str">
        <f t="shared" si="60"/>
        <v>Mike Haukap</v>
      </c>
      <c r="C817">
        <f t="shared" si="61"/>
        <v>7</v>
      </c>
      <c r="D817" s="17">
        <v>4</v>
      </c>
      <c r="E817">
        <v>4</v>
      </c>
      <c r="F817">
        <v>4</v>
      </c>
      <c r="G817">
        <v>1</v>
      </c>
      <c r="H817">
        <v>1</v>
      </c>
      <c r="I817">
        <v>0</v>
      </c>
      <c r="J817">
        <v>0</v>
      </c>
      <c r="K817">
        <v>0</v>
      </c>
      <c r="L817">
        <v>1</v>
      </c>
      <c r="M817">
        <v>0</v>
      </c>
      <c r="N817">
        <v>0</v>
      </c>
      <c r="O817">
        <v>0</v>
      </c>
      <c r="P817">
        <v>0</v>
      </c>
      <c r="Q817">
        <v>0</v>
      </c>
      <c r="R817">
        <v>0</v>
      </c>
      <c r="S817" s="32">
        <f t="shared" si="62"/>
        <v>0</v>
      </c>
      <c r="T817" s="32">
        <f t="shared" si="63"/>
        <v>0</v>
      </c>
      <c r="U817" s="32">
        <f t="shared" si="64"/>
        <v>0</v>
      </c>
      <c r="V817" s="33">
        <f>VLOOKUP(C817,Schedule!$B$3:$T$11,INPUT!D817+1,FALSE)</f>
        <v>8</v>
      </c>
    </row>
    <row r="818" spans="1:22" ht="15" x14ac:dyDescent="0.25">
      <c r="A818" s="1">
        <v>49</v>
      </c>
      <c r="B818" t="str">
        <f t="shared" si="60"/>
        <v>Adam Wiesehan</v>
      </c>
      <c r="C818">
        <f t="shared" si="61"/>
        <v>7</v>
      </c>
      <c r="D818" s="17">
        <v>4</v>
      </c>
      <c r="E818">
        <v>3</v>
      </c>
      <c r="F818">
        <v>3</v>
      </c>
      <c r="G818">
        <v>1</v>
      </c>
      <c r="H818">
        <v>1</v>
      </c>
      <c r="I818">
        <v>0</v>
      </c>
      <c r="J818">
        <v>0</v>
      </c>
      <c r="K818">
        <v>0</v>
      </c>
      <c r="L818">
        <v>1</v>
      </c>
      <c r="M818">
        <v>0</v>
      </c>
      <c r="N818">
        <v>0</v>
      </c>
      <c r="O818">
        <v>0</v>
      </c>
      <c r="P818">
        <v>0</v>
      </c>
      <c r="Q818">
        <v>0</v>
      </c>
      <c r="R818">
        <v>0</v>
      </c>
      <c r="S818" s="32">
        <f t="shared" si="62"/>
        <v>0</v>
      </c>
      <c r="T818" s="32">
        <f t="shared" si="63"/>
        <v>0</v>
      </c>
      <c r="U818" s="32">
        <f t="shared" si="64"/>
        <v>0</v>
      </c>
      <c r="V818" s="33">
        <f>VLOOKUP(C818,Schedule!$B$3:$T$11,INPUT!D818+1,FALSE)</f>
        <v>8</v>
      </c>
    </row>
    <row r="819" spans="1:22" ht="15" x14ac:dyDescent="0.25">
      <c r="A819" s="1">
        <v>50</v>
      </c>
      <c r="B819" t="str">
        <f t="shared" si="60"/>
        <v>Jerrod Scowden</v>
      </c>
      <c r="C819">
        <f t="shared" si="61"/>
        <v>7</v>
      </c>
      <c r="D819" s="17">
        <v>4</v>
      </c>
      <c r="E819">
        <v>3</v>
      </c>
      <c r="F819">
        <v>3</v>
      </c>
      <c r="G819">
        <v>1</v>
      </c>
      <c r="H819">
        <v>0</v>
      </c>
      <c r="I819">
        <v>0</v>
      </c>
      <c r="J819">
        <v>0</v>
      </c>
      <c r="K819">
        <v>1</v>
      </c>
      <c r="L819">
        <v>0</v>
      </c>
      <c r="M819">
        <v>0</v>
      </c>
      <c r="N819">
        <v>0</v>
      </c>
      <c r="O819">
        <v>0</v>
      </c>
      <c r="P819">
        <v>0</v>
      </c>
      <c r="Q819">
        <v>0</v>
      </c>
      <c r="R819">
        <v>0</v>
      </c>
      <c r="S819" s="32">
        <f t="shared" si="62"/>
        <v>0</v>
      </c>
      <c r="T819" s="32">
        <f t="shared" si="63"/>
        <v>0</v>
      </c>
      <c r="U819" s="32">
        <f t="shared" si="64"/>
        <v>0</v>
      </c>
      <c r="V819" s="33">
        <f>VLOOKUP(C819,Schedule!$B$3:$T$11,INPUT!D819+1,FALSE)</f>
        <v>8</v>
      </c>
    </row>
    <row r="820" spans="1:22" ht="15" x14ac:dyDescent="0.25">
      <c r="A820" s="1">
        <v>51</v>
      </c>
      <c r="B820" t="str">
        <f t="shared" si="60"/>
        <v>Brian Timmons</v>
      </c>
      <c r="C820">
        <f t="shared" si="61"/>
        <v>8</v>
      </c>
      <c r="D820" s="17">
        <v>4</v>
      </c>
      <c r="E820">
        <v>2</v>
      </c>
      <c r="F820">
        <v>2</v>
      </c>
      <c r="G820">
        <v>0</v>
      </c>
      <c r="H820">
        <v>0</v>
      </c>
      <c r="I820">
        <v>0</v>
      </c>
      <c r="J820">
        <v>0</v>
      </c>
      <c r="K820">
        <v>0</v>
      </c>
      <c r="L820">
        <v>0</v>
      </c>
      <c r="M820">
        <v>0</v>
      </c>
      <c r="N820">
        <v>0</v>
      </c>
      <c r="O820">
        <v>0</v>
      </c>
      <c r="P820">
        <v>0</v>
      </c>
      <c r="Q820">
        <v>0</v>
      </c>
      <c r="R820">
        <v>0</v>
      </c>
      <c r="S820" s="32">
        <f t="shared" si="62"/>
        <v>0</v>
      </c>
      <c r="T820" s="32">
        <f t="shared" si="63"/>
        <v>0</v>
      </c>
      <c r="U820" s="32">
        <f t="shared" si="64"/>
        <v>0</v>
      </c>
      <c r="V820" s="33">
        <f>VLOOKUP(C820,Schedule!$B$3:$T$11,INPUT!D820+1,FALSE)</f>
        <v>7</v>
      </c>
    </row>
    <row r="821" spans="1:22" ht="15" x14ac:dyDescent="0.25">
      <c r="A821" s="1">
        <v>52</v>
      </c>
      <c r="B821" t="str">
        <f t="shared" si="60"/>
        <v>Jason Perniciaro</v>
      </c>
      <c r="C821">
        <f t="shared" si="61"/>
        <v>8</v>
      </c>
      <c r="D821" s="17">
        <v>4</v>
      </c>
      <c r="E821">
        <v>2</v>
      </c>
      <c r="F821">
        <v>2</v>
      </c>
      <c r="G821">
        <v>0</v>
      </c>
      <c r="H821">
        <v>0</v>
      </c>
      <c r="I821">
        <v>0</v>
      </c>
      <c r="J821">
        <v>0</v>
      </c>
      <c r="K821">
        <v>0</v>
      </c>
      <c r="L821">
        <v>0</v>
      </c>
      <c r="M821">
        <v>0</v>
      </c>
      <c r="N821">
        <v>0</v>
      </c>
      <c r="O821">
        <v>0</v>
      </c>
      <c r="P821">
        <v>0</v>
      </c>
      <c r="Q821">
        <v>0</v>
      </c>
      <c r="R821">
        <v>0</v>
      </c>
      <c r="S821" s="32">
        <f t="shared" si="62"/>
        <v>0</v>
      </c>
      <c r="T821" s="32">
        <f t="shared" si="63"/>
        <v>0</v>
      </c>
      <c r="U821" s="32">
        <f t="shared" si="64"/>
        <v>0</v>
      </c>
      <c r="V821" s="33">
        <f>VLOOKUP(C821,Schedule!$B$3:$T$11,INPUT!D821+1,FALSE)</f>
        <v>7</v>
      </c>
    </row>
    <row r="822" spans="1:22" ht="15" x14ac:dyDescent="0.25">
      <c r="A822" s="1">
        <v>53</v>
      </c>
      <c r="B822" t="str">
        <f t="shared" si="60"/>
        <v>Jeff Fuller</v>
      </c>
      <c r="C822">
        <f t="shared" si="61"/>
        <v>8</v>
      </c>
      <c r="D822" s="17">
        <v>4</v>
      </c>
      <c r="E822">
        <v>2</v>
      </c>
      <c r="F822">
        <v>2</v>
      </c>
      <c r="G822">
        <v>1</v>
      </c>
      <c r="H822">
        <v>0</v>
      </c>
      <c r="I822">
        <v>0</v>
      </c>
      <c r="J822">
        <v>0</v>
      </c>
      <c r="K822">
        <v>1</v>
      </c>
      <c r="L822">
        <v>0</v>
      </c>
      <c r="M822">
        <v>0</v>
      </c>
      <c r="N822">
        <v>0</v>
      </c>
      <c r="O822">
        <v>0</v>
      </c>
      <c r="P822">
        <v>1</v>
      </c>
      <c r="Q822">
        <v>0</v>
      </c>
      <c r="R822">
        <v>0</v>
      </c>
      <c r="S822" s="32">
        <f t="shared" si="62"/>
        <v>0</v>
      </c>
      <c r="T822" s="32">
        <f t="shared" si="63"/>
        <v>0</v>
      </c>
      <c r="U822" s="32">
        <f t="shared" si="64"/>
        <v>0</v>
      </c>
      <c r="V822" s="33">
        <f>VLOOKUP(C822,Schedule!$B$3:$T$11,INPUT!D822+1,FALSE)</f>
        <v>7</v>
      </c>
    </row>
    <row r="823" spans="1:22" ht="15" x14ac:dyDescent="0.25">
      <c r="A823" s="1">
        <v>54</v>
      </c>
      <c r="B823" t="str">
        <f t="shared" si="60"/>
        <v>Marty Plassmeyer</v>
      </c>
      <c r="C823">
        <f t="shared" si="61"/>
        <v>8</v>
      </c>
      <c r="D823" s="17">
        <v>4</v>
      </c>
      <c r="E823">
        <v>2</v>
      </c>
      <c r="F823">
        <v>2</v>
      </c>
      <c r="G823">
        <v>1</v>
      </c>
      <c r="H823">
        <v>0</v>
      </c>
      <c r="I823">
        <v>0</v>
      </c>
      <c r="J823">
        <v>0</v>
      </c>
      <c r="K823">
        <v>1</v>
      </c>
      <c r="L823">
        <v>0</v>
      </c>
      <c r="M823">
        <v>0</v>
      </c>
      <c r="N823">
        <v>0</v>
      </c>
      <c r="O823">
        <v>0</v>
      </c>
      <c r="P823">
        <v>0</v>
      </c>
      <c r="Q823">
        <v>0</v>
      </c>
      <c r="R823">
        <v>0</v>
      </c>
      <c r="S823" s="32">
        <f t="shared" si="62"/>
        <v>0</v>
      </c>
      <c r="T823" s="32">
        <f t="shared" si="63"/>
        <v>0</v>
      </c>
      <c r="U823" s="32">
        <f t="shared" si="64"/>
        <v>0</v>
      </c>
      <c r="V823" s="33">
        <f>VLOOKUP(C823,Schedule!$B$3:$T$11,INPUT!D823+1,FALSE)</f>
        <v>7</v>
      </c>
    </row>
    <row r="824" spans="1:22" ht="15" x14ac:dyDescent="0.25">
      <c r="A824" s="1">
        <v>55</v>
      </c>
      <c r="B824" t="str">
        <f t="shared" si="60"/>
        <v>Mike McCoy</v>
      </c>
      <c r="C824">
        <f t="shared" si="61"/>
        <v>8</v>
      </c>
      <c r="D824" s="17">
        <v>4</v>
      </c>
      <c r="E824">
        <v>3</v>
      </c>
      <c r="F824">
        <v>3</v>
      </c>
      <c r="G824">
        <v>0</v>
      </c>
      <c r="H824">
        <v>0</v>
      </c>
      <c r="I824">
        <v>0</v>
      </c>
      <c r="J824">
        <v>0</v>
      </c>
      <c r="K824">
        <v>0</v>
      </c>
      <c r="L824">
        <v>0</v>
      </c>
      <c r="M824">
        <v>0</v>
      </c>
      <c r="N824">
        <v>0</v>
      </c>
      <c r="O824">
        <v>0</v>
      </c>
      <c r="P824">
        <v>0</v>
      </c>
      <c r="Q824">
        <v>0</v>
      </c>
      <c r="R824">
        <v>0</v>
      </c>
      <c r="S824" s="32">
        <f t="shared" si="62"/>
        <v>0</v>
      </c>
      <c r="T824" s="32">
        <f t="shared" si="63"/>
        <v>0</v>
      </c>
      <c r="U824" s="32">
        <f t="shared" si="64"/>
        <v>0</v>
      </c>
      <c r="V824" s="33">
        <f>VLOOKUP(C824,Schedule!$B$3:$T$11,INPUT!D824+1,FALSE)</f>
        <v>7</v>
      </c>
    </row>
    <row r="825" spans="1:22" ht="15" x14ac:dyDescent="0.25">
      <c r="A825" s="1">
        <v>56</v>
      </c>
      <c r="B825" t="str">
        <f t="shared" si="60"/>
        <v>Sam Scharenberg</v>
      </c>
      <c r="C825">
        <f t="shared" si="61"/>
        <v>8</v>
      </c>
      <c r="D825" s="17">
        <v>4</v>
      </c>
      <c r="E825">
        <v>0</v>
      </c>
      <c r="F825">
        <v>0</v>
      </c>
      <c r="G825">
        <v>0</v>
      </c>
      <c r="H825">
        <v>0</v>
      </c>
      <c r="I825">
        <v>0</v>
      </c>
      <c r="J825">
        <v>0</v>
      </c>
      <c r="K825">
        <v>0</v>
      </c>
      <c r="L825">
        <v>0</v>
      </c>
      <c r="M825">
        <v>0</v>
      </c>
      <c r="N825">
        <v>0</v>
      </c>
      <c r="O825">
        <v>0</v>
      </c>
      <c r="P825">
        <v>0</v>
      </c>
      <c r="Q825">
        <v>0</v>
      </c>
      <c r="R825">
        <v>0</v>
      </c>
      <c r="S825" s="32">
        <f t="shared" si="62"/>
        <v>0</v>
      </c>
      <c r="T825" s="32">
        <f t="shared" si="63"/>
        <v>0</v>
      </c>
      <c r="U825" s="32">
        <f t="shared" si="64"/>
        <v>0</v>
      </c>
      <c r="V825" s="33">
        <f>VLOOKUP(C825,Schedule!$B$3:$T$11,INPUT!D825+1,FALSE)</f>
        <v>7</v>
      </c>
    </row>
    <row r="826" spans="1:22" ht="15" x14ac:dyDescent="0.25">
      <c r="A826" s="1">
        <v>57</v>
      </c>
      <c r="B826" t="str">
        <f t="shared" si="60"/>
        <v>Sean Lewis</v>
      </c>
      <c r="C826">
        <f t="shared" si="61"/>
        <v>8</v>
      </c>
      <c r="D826" s="17">
        <v>4</v>
      </c>
      <c r="E826">
        <v>3</v>
      </c>
      <c r="F826">
        <v>3</v>
      </c>
      <c r="G826">
        <v>0</v>
      </c>
      <c r="H826">
        <v>0</v>
      </c>
      <c r="I826">
        <v>0</v>
      </c>
      <c r="J826">
        <v>0</v>
      </c>
      <c r="K826">
        <v>0</v>
      </c>
      <c r="L826">
        <v>0</v>
      </c>
      <c r="M826">
        <v>0</v>
      </c>
      <c r="N826">
        <v>0</v>
      </c>
      <c r="O826">
        <v>0</v>
      </c>
      <c r="P826">
        <v>0</v>
      </c>
      <c r="Q826">
        <v>0</v>
      </c>
      <c r="R826">
        <v>0</v>
      </c>
      <c r="S826" s="32">
        <f t="shared" si="62"/>
        <v>0</v>
      </c>
      <c r="T826" s="32">
        <f t="shared" si="63"/>
        <v>0</v>
      </c>
      <c r="U826" s="32">
        <f t="shared" si="64"/>
        <v>0</v>
      </c>
      <c r="V826" s="33">
        <f>VLOOKUP(C826,Schedule!$B$3:$T$11,INPUT!D826+1,FALSE)</f>
        <v>7</v>
      </c>
    </row>
    <row r="827" spans="1:22" ht="15" x14ac:dyDescent="0.25">
      <c r="A827" s="1">
        <v>58</v>
      </c>
      <c r="B827" t="str">
        <f t="shared" si="60"/>
        <v>Ted Wiese</v>
      </c>
      <c r="C827">
        <f t="shared" si="61"/>
        <v>9</v>
      </c>
      <c r="D827" s="17">
        <v>4</v>
      </c>
      <c r="E827">
        <v>3</v>
      </c>
      <c r="F827">
        <v>3</v>
      </c>
      <c r="G827">
        <v>2</v>
      </c>
      <c r="H827">
        <v>0</v>
      </c>
      <c r="I827">
        <v>0</v>
      </c>
      <c r="J827">
        <v>0</v>
      </c>
      <c r="K827">
        <v>2</v>
      </c>
      <c r="L827">
        <v>0</v>
      </c>
      <c r="M827">
        <v>0</v>
      </c>
      <c r="N827">
        <v>0</v>
      </c>
      <c r="O827">
        <v>0</v>
      </c>
      <c r="P827">
        <v>0</v>
      </c>
      <c r="Q827">
        <v>0</v>
      </c>
      <c r="R827">
        <v>0</v>
      </c>
      <c r="S827" s="32">
        <f t="shared" si="62"/>
        <v>0</v>
      </c>
      <c r="T827" s="32">
        <f t="shared" si="63"/>
        <v>0</v>
      </c>
      <c r="U827" s="32">
        <f t="shared" si="64"/>
        <v>0</v>
      </c>
      <c r="V827" s="33">
        <f>VLOOKUP(C827,Schedule!$B$3:$T$11,INPUT!D827+1,FALSE)</f>
        <v>4</v>
      </c>
    </row>
    <row r="828" spans="1:22" ht="15" x14ac:dyDescent="0.25">
      <c r="A828" s="1">
        <v>59</v>
      </c>
      <c r="B828" t="str">
        <f t="shared" si="60"/>
        <v>Bob Farrell</v>
      </c>
      <c r="C828">
        <f t="shared" si="61"/>
        <v>9</v>
      </c>
      <c r="D828" s="17">
        <v>4</v>
      </c>
      <c r="E828">
        <v>3</v>
      </c>
      <c r="F828">
        <v>3</v>
      </c>
      <c r="G828">
        <v>0</v>
      </c>
      <c r="H828">
        <v>0</v>
      </c>
      <c r="I828">
        <v>0</v>
      </c>
      <c r="J828">
        <v>0</v>
      </c>
      <c r="K828">
        <v>0</v>
      </c>
      <c r="L828">
        <v>0</v>
      </c>
      <c r="M828">
        <v>0</v>
      </c>
      <c r="N828">
        <v>0</v>
      </c>
      <c r="O828">
        <v>0</v>
      </c>
      <c r="P828">
        <v>0</v>
      </c>
      <c r="Q828">
        <v>0</v>
      </c>
      <c r="R828">
        <v>0</v>
      </c>
      <c r="S828" s="32">
        <f t="shared" si="62"/>
        <v>0</v>
      </c>
      <c r="T828" s="32">
        <f t="shared" si="63"/>
        <v>0</v>
      </c>
      <c r="U828" s="32">
        <f t="shared" si="64"/>
        <v>0</v>
      </c>
      <c r="V828" s="33">
        <f>VLOOKUP(C828,Schedule!$B$3:$T$11,INPUT!D828+1,FALSE)</f>
        <v>4</v>
      </c>
    </row>
    <row r="829" spans="1:22" ht="15" x14ac:dyDescent="0.25">
      <c r="A829" s="1">
        <v>60</v>
      </c>
      <c r="B829" t="str">
        <f t="shared" si="60"/>
        <v>Jimbo Smith</v>
      </c>
      <c r="C829">
        <f t="shared" si="61"/>
        <v>9</v>
      </c>
      <c r="D829" s="17">
        <v>4</v>
      </c>
      <c r="E829">
        <v>3</v>
      </c>
      <c r="F829">
        <v>3</v>
      </c>
      <c r="G829">
        <v>2</v>
      </c>
      <c r="H829">
        <v>1</v>
      </c>
      <c r="I829">
        <v>0</v>
      </c>
      <c r="J829">
        <v>0</v>
      </c>
      <c r="K829">
        <v>1</v>
      </c>
      <c r="L829">
        <v>0</v>
      </c>
      <c r="M829">
        <v>1</v>
      </c>
      <c r="N829">
        <v>0</v>
      </c>
      <c r="O829">
        <v>0</v>
      </c>
      <c r="P829">
        <v>0</v>
      </c>
      <c r="Q829">
        <v>0</v>
      </c>
      <c r="R829">
        <v>0</v>
      </c>
      <c r="S829" s="32">
        <f t="shared" si="62"/>
        <v>0</v>
      </c>
      <c r="T829" s="32">
        <f t="shared" si="63"/>
        <v>0</v>
      </c>
      <c r="U829" s="32">
        <f t="shared" si="64"/>
        <v>0</v>
      </c>
      <c r="V829" s="33">
        <f>VLOOKUP(C829,Schedule!$B$3:$T$11,INPUT!D829+1,FALSE)</f>
        <v>4</v>
      </c>
    </row>
    <row r="830" spans="1:22" ht="15" x14ac:dyDescent="0.25">
      <c r="A830" s="1">
        <v>61</v>
      </c>
      <c r="B830" t="str">
        <f t="shared" si="60"/>
        <v>Mike Gebhardt</v>
      </c>
      <c r="C830">
        <f t="shared" si="61"/>
        <v>9</v>
      </c>
      <c r="D830" s="17">
        <v>4</v>
      </c>
      <c r="E830">
        <v>3</v>
      </c>
      <c r="F830">
        <v>3</v>
      </c>
      <c r="G830">
        <v>0</v>
      </c>
      <c r="H830">
        <v>0</v>
      </c>
      <c r="I830">
        <v>0</v>
      </c>
      <c r="J830">
        <v>0</v>
      </c>
      <c r="K830">
        <v>0</v>
      </c>
      <c r="L830">
        <v>0</v>
      </c>
      <c r="M830">
        <v>0</v>
      </c>
      <c r="N830">
        <v>0</v>
      </c>
      <c r="O830">
        <v>0</v>
      </c>
      <c r="P830">
        <v>1</v>
      </c>
      <c r="Q830">
        <v>0</v>
      </c>
      <c r="R830">
        <v>0</v>
      </c>
      <c r="S830" s="32">
        <f t="shared" si="62"/>
        <v>0</v>
      </c>
      <c r="T830" s="32">
        <f t="shared" si="63"/>
        <v>0</v>
      </c>
      <c r="U830" s="32">
        <f t="shared" si="64"/>
        <v>0</v>
      </c>
      <c r="V830" s="33">
        <f>VLOOKUP(C830,Schedule!$B$3:$T$11,INPUT!D830+1,FALSE)</f>
        <v>4</v>
      </c>
    </row>
    <row r="831" spans="1:22" ht="15" x14ac:dyDescent="0.25">
      <c r="A831" s="1">
        <v>62</v>
      </c>
      <c r="B831" t="str">
        <f t="shared" si="60"/>
        <v>Larry Lasley</v>
      </c>
      <c r="C831">
        <f t="shared" si="61"/>
        <v>9</v>
      </c>
      <c r="D831" s="17">
        <v>4</v>
      </c>
      <c r="E831">
        <v>0</v>
      </c>
      <c r="F831">
        <v>0</v>
      </c>
      <c r="G831">
        <v>0</v>
      </c>
      <c r="H831">
        <v>0</v>
      </c>
      <c r="I831">
        <v>0</v>
      </c>
      <c r="J831">
        <v>0</v>
      </c>
      <c r="K831">
        <v>0</v>
      </c>
      <c r="L831">
        <v>0</v>
      </c>
      <c r="M831">
        <v>0</v>
      </c>
      <c r="N831">
        <v>0</v>
      </c>
      <c r="O831">
        <v>0</v>
      </c>
      <c r="P831">
        <v>0</v>
      </c>
      <c r="Q831">
        <v>0</v>
      </c>
      <c r="R831">
        <v>0</v>
      </c>
      <c r="S831" s="32">
        <f t="shared" si="62"/>
        <v>0</v>
      </c>
      <c r="T831" s="32">
        <f t="shared" si="63"/>
        <v>0</v>
      </c>
      <c r="U831" s="32">
        <f t="shared" si="64"/>
        <v>0</v>
      </c>
      <c r="V831" s="33">
        <f>VLOOKUP(C831,Schedule!$B$3:$T$11,INPUT!D831+1,FALSE)</f>
        <v>4</v>
      </c>
    </row>
    <row r="832" spans="1:22" ht="15" x14ac:dyDescent="0.25">
      <c r="A832" s="1">
        <v>63</v>
      </c>
      <c r="B832" t="str">
        <f t="shared" si="60"/>
        <v>Doug McCluskey</v>
      </c>
      <c r="C832">
        <f t="shared" si="61"/>
        <v>9</v>
      </c>
      <c r="D832" s="17">
        <v>4</v>
      </c>
      <c r="E832">
        <v>3</v>
      </c>
      <c r="F832">
        <v>3</v>
      </c>
      <c r="G832">
        <v>1</v>
      </c>
      <c r="H832">
        <v>0</v>
      </c>
      <c r="I832">
        <v>0</v>
      </c>
      <c r="J832">
        <v>0</v>
      </c>
      <c r="K832">
        <v>1</v>
      </c>
      <c r="L832">
        <v>0</v>
      </c>
      <c r="M832">
        <v>0</v>
      </c>
      <c r="N832">
        <v>0</v>
      </c>
      <c r="O832">
        <v>0</v>
      </c>
      <c r="P832">
        <v>0</v>
      </c>
      <c r="Q832">
        <v>0</v>
      </c>
      <c r="R832">
        <v>0</v>
      </c>
      <c r="S832" s="32">
        <f t="shared" si="62"/>
        <v>0</v>
      </c>
      <c r="T832" s="32">
        <f t="shared" si="63"/>
        <v>0</v>
      </c>
      <c r="U832" s="32">
        <f t="shared" si="64"/>
        <v>0</v>
      </c>
      <c r="V832" s="33">
        <f>VLOOKUP(C832,Schedule!$B$3:$T$11,INPUT!D832+1,FALSE)</f>
        <v>4</v>
      </c>
    </row>
    <row r="833" spans="1:22" ht="15" x14ac:dyDescent="0.25">
      <c r="A833" s="1">
        <v>64</v>
      </c>
      <c r="B833" t="str">
        <f t="shared" si="60"/>
        <v>Tyler Rosen</v>
      </c>
      <c r="C833">
        <f t="shared" si="61"/>
        <v>9</v>
      </c>
      <c r="D833" s="17">
        <v>4</v>
      </c>
      <c r="E833">
        <v>3</v>
      </c>
      <c r="F833">
        <v>3</v>
      </c>
      <c r="G833">
        <v>1</v>
      </c>
      <c r="H833">
        <v>0</v>
      </c>
      <c r="I833">
        <v>0</v>
      </c>
      <c r="J833">
        <v>0</v>
      </c>
      <c r="K833">
        <v>1</v>
      </c>
      <c r="L833">
        <v>0</v>
      </c>
      <c r="M833">
        <v>0</v>
      </c>
      <c r="N833">
        <v>0</v>
      </c>
      <c r="O833">
        <v>0</v>
      </c>
      <c r="P833">
        <v>0</v>
      </c>
      <c r="Q833">
        <v>0</v>
      </c>
      <c r="R833">
        <v>0</v>
      </c>
      <c r="S833" s="32">
        <f t="shared" si="62"/>
        <v>0</v>
      </c>
      <c r="T833" s="32">
        <f t="shared" si="63"/>
        <v>0</v>
      </c>
      <c r="U833" s="32">
        <f t="shared" si="64"/>
        <v>0</v>
      </c>
      <c r="V833" s="33">
        <f>VLOOKUP(C833,Schedule!$B$3:$T$11,INPUT!D833+1,FALSE)</f>
        <v>4</v>
      </c>
    </row>
    <row r="834" spans="1:22" ht="15" x14ac:dyDescent="0.25">
      <c r="A834" s="1">
        <v>1</v>
      </c>
      <c r="B834" t="str">
        <f t="shared" ref="B834:B865" si="65">VLOOKUP(A834,RosterVL,2,FALSE)</f>
        <v>Phil Alles</v>
      </c>
      <c r="C834">
        <f t="shared" ref="C834:C865" si="66">VLOOKUP(A834,RosterVL,3,FALSE)</f>
        <v>1</v>
      </c>
      <c r="D834" s="17">
        <v>15</v>
      </c>
      <c r="E834">
        <v>6</v>
      </c>
      <c r="F834">
        <v>5</v>
      </c>
      <c r="G834">
        <v>2</v>
      </c>
      <c r="H834">
        <v>2</v>
      </c>
      <c r="I834">
        <v>1</v>
      </c>
      <c r="J834">
        <v>0</v>
      </c>
      <c r="K834">
        <v>1</v>
      </c>
      <c r="L834">
        <v>0</v>
      </c>
      <c r="M834">
        <v>0</v>
      </c>
      <c r="N834">
        <v>1</v>
      </c>
      <c r="O834">
        <v>0</v>
      </c>
      <c r="P834">
        <v>0</v>
      </c>
      <c r="Q834">
        <v>0</v>
      </c>
      <c r="R834">
        <v>0</v>
      </c>
      <c r="S834" s="32">
        <f t="shared" ref="S834:S865" si="67">IF(SUM(K834:N834)=G834,0,1)</f>
        <v>0</v>
      </c>
      <c r="T834" s="32">
        <f t="shared" ref="T834:T865" si="68">IF(SUM(F834,I834,J834)=E834,0,1)</f>
        <v>0</v>
      </c>
      <c r="U834" s="32">
        <f t="shared" ref="U834:U865" si="69">IF(E834-SUM(I834,J834)=F834,0,1)</f>
        <v>0</v>
      </c>
      <c r="V834" s="33">
        <f>VLOOKUP(C834,Schedule!$B$3:$T$11,INPUT!D834+1,FALSE)</f>
        <v>3</v>
      </c>
    </row>
    <row r="835" spans="1:22" ht="15" x14ac:dyDescent="0.25">
      <c r="A835" s="1">
        <v>2</v>
      </c>
      <c r="B835" t="str">
        <f t="shared" si="65"/>
        <v>Mike Rainbolt</v>
      </c>
      <c r="C835">
        <f t="shared" si="66"/>
        <v>1</v>
      </c>
      <c r="D835" s="17">
        <v>15</v>
      </c>
      <c r="E835">
        <v>6</v>
      </c>
      <c r="F835">
        <v>6</v>
      </c>
      <c r="G835">
        <v>2</v>
      </c>
      <c r="H835">
        <v>0</v>
      </c>
      <c r="I835">
        <v>0</v>
      </c>
      <c r="J835">
        <v>0</v>
      </c>
      <c r="K835">
        <v>2</v>
      </c>
      <c r="L835">
        <v>0</v>
      </c>
      <c r="M835">
        <v>0</v>
      </c>
      <c r="N835">
        <v>0</v>
      </c>
      <c r="O835">
        <v>1</v>
      </c>
      <c r="P835">
        <v>0</v>
      </c>
      <c r="Q835">
        <v>0</v>
      </c>
      <c r="R835">
        <v>1</v>
      </c>
      <c r="S835" s="32">
        <f t="shared" si="67"/>
        <v>0</v>
      </c>
      <c r="T835" s="32">
        <f t="shared" si="68"/>
        <v>0</v>
      </c>
      <c r="U835" s="32">
        <f t="shared" si="69"/>
        <v>0</v>
      </c>
      <c r="V835" s="33">
        <f>VLOOKUP(C835,Schedule!$B$3:$T$11,INPUT!D835+1,FALSE)</f>
        <v>3</v>
      </c>
    </row>
    <row r="836" spans="1:22" ht="15" x14ac:dyDescent="0.25">
      <c r="A836" s="1">
        <v>3</v>
      </c>
      <c r="B836" t="str">
        <f t="shared" si="65"/>
        <v>Steven Dooley</v>
      </c>
      <c r="C836">
        <f t="shared" si="66"/>
        <v>1</v>
      </c>
      <c r="D836" s="17">
        <v>15</v>
      </c>
      <c r="E836">
        <v>5</v>
      </c>
      <c r="F836">
        <v>5</v>
      </c>
      <c r="G836">
        <v>2</v>
      </c>
      <c r="H836">
        <v>0</v>
      </c>
      <c r="I836">
        <v>0</v>
      </c>
      <c r="J836">
        <v>0</v>
      </c>
      <c r="K836">
        <v>2</v>
      </c>
      <c r="L836">
        <v>0</v>
      </c>
      <c r="M836">
        <v>0</v>
      </c>
      <c r="N836">
        <v>0</v>
      </c>
      <c r="O836">
        <v>0</v>
      </c>
      <c r="P836">
        <v>0</v>
      </c>
      <c r="Q836">
        <v>0</v>
      </c>
      <c r="R836">
        <v>0</v>
      </c>
      <c r="S836" s="32">
        <f t="shared" si="67"/>
        <v>0</v>
      </c>
      <c r="T836" s="32">
        <f t="shared" si="68"/>
        <v>0</v>
      </c>
      <c r="U836" s="32">
        <f t="shared" si="69"/>
        <v>0</v>
      </c>
      <c r="V836" s="33">
        <f>VLOOKUP(C836,Schedule!$B$3:$T$11,INPUT!D836+1,FALSE)</f>
        <v>3</v>
      </c>
    </row>
    <row r="837" spans="1:22" ht="15" x14ac:dyDescent="0.25">
      <c r="A837" s="1">
        <v>4</v>
      </c>
      <c r="B837" t="str">
        <f t="shared" si="65"/>
        <v>Dave Kohring</v>
      </c>
      <c r="C837">
        <f t="shared" si="66"/>
        <v>1</v>
      </c>
      <c r="D837" s="17">
        <v>15</v>
      </c>
      <c r="E837">
        <v>6</v>
      </c>
      <c r="F837">
        <v>6</v>
      </c>
      <c r="G837">
        <v>2</v>
      </c>
      <c r="H837">
        <v>0</v>
      </c>
      <c r="I837">
        <v>0</v>
      </c>
      <c r="J837">
        <v>0</v>
      </c>
      <c r="K837">
        <v>2</v>
      </c>
      <c r="L837">
        <v>0</v>
      </c>
      <c r="M837">
        <v>0</v>
      </c>
      <c r="N837">
        <v>0</v>
      </c>
      <c r="O837">
        <v>0</v>
      </c>
      <c r="P837">
        <v>0</v>
      </c>
      <c r="Q837">
        <v>0</v>
      </c>
      <c r="R837">
        <v>0</v>
      </c>
      <c r="S837" s="32">
        <f t="shared" si="67"/>
        <v>0</v>
      </c>
      <c r="T837" s="32">
        <f t="shared" si="68"/>
        <v>0</v>
      </c>
      <c r="U837" s="32">
        <f t="shared" si="69"/>
        <v>0</v>
      </c>
      <c r="V837" s="33">
        <f>VLOOKUP(C837,Schedule!$B$3:$T$11,INPUT!D837+1,FALSE)</f>
        <v>3</v>
      </c>
    </row>
    <row r="838" spans="1:22" ht="15" x14ac:dyDescent="0.25">
      <c r="A838" s="1">
        <v>5</v>
      </c>
      <c r="B838" t="str">
        <f t="shared" si="65"/>
        <v>Rick Funk</v>
      </c>
      <c r="C838">
        <f t="shared" si="66"/>
        <v>1</v>
      </c>
      <c r="D838" s="17">
        <v>15</v>
      </c>
      <c r="E838">
        <v>0</v>
      </c>
      <c r="F838">
        <v>0</v>
      </c>
      <c r="G838">
        <v>0</v>
      </c>
      <c r="H838">
        <v>0</v>
      </c>
      <c r="I838">
        <v>0</v>
      </c>
      <c r="J838">
        <v>0</v>
      </c>
      <c r="K838">
        <v>0</v>
      </c>
      <c r="L838">
        <v>0</v>
      </c>
      <c r="M838">
        <v>0</v>
      </c>
      <c r="N838">
        <v>0</v>
      </c>
      <c r="O838">
        <v>0</v>
      </c>
      <c r="P838">
        <v>0</v>
      </c>
      <c r="Q838">
        <v>0</v>
      </c>
      <c r="R838">
        <v>0</v>
      </c>
      <c r="S838" s="32">
        <f t="shared" si="67"/>
        <v>0</v>
      </c>
      <c r="T838" s="32">
        <f t="shared" si="68"/>
        <v>0</v>
      </c>
      <c r="U838" s="32">
        <f t="shared" si="69"/>
        <v>0</v>
      </c>
      <c r="V838" s="33">
        <f>VLOOKUP(C838,Schedule!$B$3:$T$11,INPUT!D838+1,FALSE)</f>
        <v>3</v>
      </c>
    </row>
    <row r="839" spans="1:22" ht="15" x14ac:dyDescent="0.25">
      <c r="A839" s="1">
        <v>6</v>
      </c>
      <c r="B839" t="str">
        <f t="shared" si="65"/>
        <v>Marc Rosen</v>
      </c>
      <c r="C839">
        <f t="shared" si="66"/>
        <v>1</v>
      </c>
      <c r="D839" s="17">
        <v>15</v>
      </c>
      <c r="E839">
        <v>0</v>
      </c>
      <c r="F839">
        <v>0</v>
      </c>
      <c r="G839">
        <v>0</v>
      </c>
      <c r="H839">
        <v>0</v>
      </c>
      <c r="I839">
        <v>0</v>
      </c>
      <c r="J839">
        <v>0</v>
      </c>
      <c r="K839">
        <v>0</v>
      </c>
      <c r="L839">
        <v>0</v>
      </c>
      <c r="M839">
        <v>0</v>
      </c>
      <c r="N839">
        <v>0</v>
      </c>
      <c r="O839">
        <v>0</v>
      </c>
      <c r="P839">
        <v>0</v>
      </c>
      <c r="Q839">
        <v>0</v>
      </c>
      <c r="R839">
        <v>0</v>
      </c>
      <c r="S839" s="32">
        <f t="shared" si="67"/>
        <v>0</v>
      </c>
      <c r="T839" s="32">
        <f t="shared" si="68"/>
        <v>0</v>
      </c>
      <c r="U839" s="32">
        <f t="shared" si="69"/>
        <v>0</v>
      </c>
      <c r="V839" s="33">
        <f>VLOOKUP(C839,Schedule!$B$3:$T$11,INPUT!D839+1,FALSE)</f>
        <v>3</v>
      </c>
    </row>
    <row r="840" spans="1:22" ht="15" x14ac:dyDescent="0.25">
      <c r="A840" s="1">
        <v>7</v>
      </c>
      <c r="B840" t="str">
        <f t="shared" si="65"/>
        <v>Jeremy Lentz</v>
      </c>
      <c r="C840">
        <f t="shared" si="66"/>
        <v>1</v>
      </c>
      <c r="D840" s="17">
        <v>15</v>
      </c>
      <c r="E840">
        <v>5</v>
      </c>
      <c r="F840">
        <v>5</v>
      </c>
      <c r="G840">
        <v>1</v>
      </c>
      <c r="H840">
        <v>0</v>
      </c>
      <c r="I840">
        <v>0</v>
      </c>
      <c r="J840">
        <v>0</v>
      </c>
      <c r="K840">
        <v>1</v>
      </c>
      <c r="L840">
        <v>0</v>
      </c>
      <c r="M840">
        <v>0</v>
      </c>
      <c r="N840">
        <v>0</v>
      </c>
      <c r="O840">
        <v>0</v>
      </c>
      <c r="P840">
        <v>0</v>
      </c>
      <c r="Q840">
        <v>0</v>
      </c>
      <c r="R840">
        <v>0</v>
      </c>
      <c r="S840" s="32">
        <f t="shared" si="67"/>
        <v>0</v>
      </c>
      <c r="T840" s="32">
        <f t="shared" si="68"/>
        <v>0</v>
      </c>
      <c r="U840" s="32">
        <f t="shared" si="69"/>
        <v>0</v>
      </c>
      <c r="V840" s="33">
        <f>VLOOKUP(C840,Schedule!$B$3:$T$11,INPUT!D840+1,FALSE)</f>
        <v>3</v>
      </c>
    </row>
    <row r="841" spans="1:22" ht="15" x14ac:dyDescent="0.25">
      <c r="A841" s="1">
        <v>8</v>
      </c>
      <c r="B841" t="str">
        <f t="shared" si="65"/>
        <v>Donnie Rulo</v>
      </c>
      <c r="C841">
        <f t="shared" si="66"/>
        <v>2</v>
      </c>
      <c r="D841" s="17">
        <v>15</v>
      </c>
      <c r="E841">
        <v>0</v>
      </c>
      <c r="F841">
        <v>0</v>
      </c>
      <c r="G841">
        <v>0</v>
      </c>
      <c r="H841">
        <v>0</v>
      </c>
      <c r="I841">
        <v>0</v>
      </c>
      <c r="J841">
        <v>0</v>
      </c>
      <c r="K841">
        <v>0</v>
      </c>
      <c r="L841">
        <v>0</v>
      </c>
      <c r="M841">
        <v>0</v>
      </c>
      <c r="N841">
        <v>0</v>
      </c>
      <c r="O841">
        <v>0</v>
      </c>
      <c r="P841">
        <v>0</v>
      </c>
      <c r="Q841">
        <v>0</v>
      </c>
      <c r="R841">
        <v>0</v>
      </c>
      <c r="S841" s="32">
        <f t="shared" si="67"/>
        <v>0</v>
      </c>
      <c r="T841" s="32">
        <f t="shared" si="68"/>
        <v>0</v>
      </c>
      <c r="U841" s="32">
        <f t="shared" si="69"/>
        <v>0</v>
      </c>
      <c r="V841" s="33">
        <f>VLOOKUP(C841,Schedule!$B$3:$T$11,INPUT!D841+1,FALSE)</f>
        <v>5</v>
      </c>
    </row>
    <row r="842" spans="1:22" ht="15" x14ac:dyDescent="0.25">
      <c r="A842" s="1">
        <v>9</v>
      </c>
      <c r="B842" t="str">
        <f t="shared" si="65"/>
        <v>Ernie Luna</v>
      </c>
      <c r="C842">
        <f t="shared" si="66"/>
        <v>2</v>
      </c>
      <c r="D842" s="17">
        <v>15</v>
      </c>
      <c r="E842">
        <v>5</v>
      </c>
      <c r="F842">
        <v>5</v>
      </c>
      <c r="G842">
        <v>2</v>
      </c>
      <c r="H842">
        <v>0</v>
      </c>
      <c r="I842">
        <v>0</v>
      </c>
      <c r="J842">
        <v>0</v>
      </c>
      <c r="K842">
        <v>2</v>
      </c>
      <c r="L842">
        <v>0</v>
      </c>
      <c r="M842">
        <v>0</v>
      </c>
      <c r="N842">
        <v>0</v>
      </c>
      <c r="O842">
        <v>0</v>
      </c>
      <c r="P842">
        <v>1</v>
      </c>
      <c r="Q842">
        <v>0</v>
      </c>
      <c r="R842">
        <v>0</v>
      </c>
      <c r="S842" s="32">
        <f t="shared" si="67"/>
        <v>0</v>
      </c>
      <c r="T842" s="32">
        <f t="shared" si="68"/>
        <v>0</v>
      </c>
      <c r="U842" s="32">
        <f t="shared" si="69"/>
        <v>0</v>
      </c>
      <c r="V842" s="33">
        <f>VLOOKUP(C842,Schedule!$B$3:$T$11,INPUT!D842+1,FALSE)</f>
        <v>5</v>
      </c>
    </row>
    <row r="843" spans="1:22" ht="15" x14ac:dyDescent="0.25">
      <c r="A843" s="1">
        <v>10</v>
      </c>
      <c r="B843" t="str">
        <f t="shared" si="65"/>
        <v>Lee Renfrow</v>
      </c>
      <c r="C843">
        <f t="shared" si="66"/>
        <v>2</v>
      </c>
      <c r="D843" s="17">
        <v>15</v>
      </c>
      <c r="E843">
        <v>5</v>
      </c>
      <c r="F843">
        <v>5</v>
      </c>
      <c r="G843">
        <v>0</v>
      </c>
      <c r="H843">
        <v>0</v>
      </c>
      <c r="I843">
        <v>0</v>
      </c>
      <c r="J843">
        <v>0</v>
      </c>
      <c r="K843">
        <v>0</v>
      </c>
      <c r="L843">
        <v>0</v>
      </c>
      <c r="M843">
        <v>0</v>
      </c>
      <c r="N843">
        <v>0</v>
      </c>
      <c r="O843">
        <v>0</v>
      </c>
      <c r="P843">
        <v>0</v>
      </c>
      <c r="Q843">
        <v>0</v>
      </c>
      <c r="R843">
        <v>0</v>
      </c>
      <c r="S843" s="32">
        <f t="shared" si="67"/>
        <v>0</v>
      </c>
      <c r="T843" s="32">
        <f t="shared" si="68"/>
        <v>0</v>
      </c>
      <c r="U843" s="32">
        <f t="shared" si="69"/>
        <v>0</v>
      </c>
      <c r="V843" s="33">
        <f>VLOOKUP(C843,Schedule!$B$3:$T$11,INPUT!D843+1,FALSE)</f>
        <v>5</v>
      </c>
    </row>
    <row r="844" spans="1:22" ht="15" x14ac:dyDescent="0.25">
      <c r="A844" s="1">
        <v>11</v>
      </c>
      <c r="B844" t="str">
        <f t="shared" si="65"/>
        <v>Ruben Plancart</v>
      </c>
      <c r="C844">
        <f t="shared" si="66"/>
        <v>2</v>
      </c>
      <c r="D844" s="17">
        <v>15</v>
      </c>
      <c r="E844">
        <v>5</v>
      </c>
      <c r="F844">
        <v>4</v>
      </c>
      <c r="G844">
        <v>2</v>
      </c>
      <c r="H844">
        <v>0</v>
      </c>
      <c r="I844">
        <v>1</v>
      </c>
      <c r="J844">
        <v>0</v>
      </c>
      <c r="K844">
        <v>2</v>
      </c>
      <c r="L844">
        <v>0</v>
      </c>
      <c r="M844">
        <v>0</v>
      </c>
      <c r="N844">
        <v>0</v>
      </c>
      <c r="O844">
        <v>0</v>
      </c>
      <c r="P844">
        <v>0</v>
      </c>
      <c r="Q844">
        <v>0</v>
      </c>
      <c r="R844">
        <v>0</v>
      </c>
      <c r="S844" s="32">
        <f t="shared" si="67"/>
        <v>0</v>
      </c>
      <c r="T844" s="32">
        <f t="shared" si="68"/>
        <v>0</v>
      </c>
      <c r="U844" s="32">
        <f t="shared" si="69"/>
        <v>0</v>
      </c>
      <c r="V844" s="33">
        <f>VLOOKUP(C844,Schedule!$B$3:$T$11,INPUT!D844+1,FALSE)</f>
        <v>5</v>
      </c>
    </row>
    <row r="845" spans="1:22" ht="15" x14ac:dyDescent="0.25">
      <c r="A845" s="1">
        <v>12</v>
      </c>
      <c r="B845" t="str">
        <f t="shared" si="65"/>
        <v>Gerald Brown</v>
      </c>
      <c r="C845">
        <f t="shared" si="66"/>
        <v>2</v>
      </c>
      <c r="D845" s="17">
        <v>15</v>
      </c>
      <c r="E845">
        <v>5</v>
      </c>
      <c r="F845">
        <v>4</v>
      </c>
      <c r="G845">
        <v>2</v>
      </c>
      <c r="H845">
        <v>0</v>
      </c>
      <c r="I845">
        <v>1</v>
      </c>
      <c r="J845">
        <v>0</v>
      </c>
      <c r="K845">
        <v>2</v>
      </c>
      <c r="L845">
        <v>0</v>
      </c>
      <c r="M845">
        <v>0</v>
      </c>
      <c r="N845">
        <v>0</v>
      </c>
      <c r="O845">
        <v>0</v>
      </c>
      <c r="P845">
        <v>0</v>
      </c>
      <c r="Q845">
        <v>0</v>
      </c>
      <c r="R845">
        <v>0</v>
      </c>
      <c r="S845" s="32">
        <f t="shared" si="67"/>
        <v>0</v>
      </c>
      <c r="T845" s="32">
        <f t="shared" si="68"/>
        <v>0</v>
      </c>
      <c r="U845" s="32">
        <f t="shared" si="69"/>
        <v>0</v>
      </c>
      <c r="V845" s="33">
        <f>VLOOKUP(C845,Schedule!$B$3:$T$11,INPUT!D845+1,FALSE)</f>
        <v>5</v>
      </c>
    </row>
    <row r="846" spans="1:22" ht="15" x14ac:dyDescent="0.25">
      <c r="A846" s="1">
        <v>13</v>
      </c>
      <c r="B846" t="str">
        <f t="shared" si="65"/>
        <v>Mike Jung</v>
      </c>
      <c r="C846">
        <f t="shared" si="66"/>
        <v>2</v>
      </c>
      <c r="D846" s="17">
        <v>15</v>
      </c>
      <c r="E846">
        <v>5</v>
      </c>
      <c r="F846">
        <v>4</v>
      </c>
      <c r="G846">
        <v>1</v>
      </c>
      <c r="H846">
        <v>0</v>
      </c>
      <c r="I846">
        <v>1</v>
      </c>
      <c r="J846">
        <v>0</v>
      </c>
      <c r="K846">
        <v>1</v>
      </c>
      <c r="L846">
        <v>0</v>
      </c>
      <c r="M846">
        <v>0</v>
      </c>
      <c r="N846">
        <v>0</v>
      </c>
      <c r="O846">
        <v>0</v>
      </c>
      <c r="P846">
        <v>0</v>
      </c>
      <c r="Q846">
        <v>0</v>
      </c>
      <c r="R846">
        <v>0</v>
      </c>
      <c r="S846" s="32">
        <f t="shared" si="67"/>
        <v>0</v>
      </c>
      <c r="T846" s="32">
        <f t="shared" si="68"/>
        <v>0</v>
      </c>
      <c r="U846" s="32">
        <f t="shared" si="69"/>
        <v>0</v>
      </c>
      <c r="V846" s="33">
        <f>VLOOKUP(C846,Schedule!$B$3:$T$11,INPUT!D846+1,FALSE)</f>
        <v>5</v>
      </c>
    </row>
    <row r="847" spans="1:22" ht="15" x14ac:dyDescent="0.25">
      <c r="A847" s="1">
        <v>14</v>
      </c>
      <c r="B847" t="str">
        <f t="shared" si="65"/>
        <v>Paul Thomas</v>
      </c>
      <c r="C847">
        <f t="shared" si="66"/>
        <v>2</v>
      </c>
      <c r="D847" s="17">
        <v>15</v>
      </c>
      <c r="E847">
        <v>4</v>
      </c>
      <c r="F847">
        <v>4</v>
      </c>
      <c r="G847">
        <v>0</v>
      </c>
      <c r="H847">
        <v>0</v>
      </c>
      <c r="I847">
        <v>0</v>
      </c>
      <c r="J847">
        <v>0</v>
      </c>
      <c r="K847">
        <v>0</v>
      </c>
      <c r="L847">
        <v>0</v>
      </c>
      <c r="M847">
        <v>0</v>
      </c>
      <c r="N847">
        <v>0</v>
      </c>
      <c r="O847">
        <v>0</v>
      </c>
      <c r="P847">
        <v>0</v>
      </c>
      <c r="Q847">
        <v>0</v>
      </c>
      <c r="R847">
        <v>0</v>
      </c>
      <c r="S847" s="32">
        <f t="shared" si="67"/>
        <v>0</v>
      </c>
      <c r="T847" s="32">
        <f t="shared" si="68"/>
        <v>0</v>
      </c>
      <c r="U847" s="32">
        <f t="shared" si="69"/>
        <v>0</v>
      </c>
      <c r="V847" s="33">
        <f>VLOOKUP(C847,Schedule!$B$3:$T$11,INPUT!D847+1,FALSE)</f>
        <v>5</v>
      </c>
    </row>
    <row r="848" spans="1:22" ht="15" x14ac:dyDescent="0.25">
      <c r="A848" s="1">
        <v>15</v>
      </c>
      <c r="B848" t="str">
        <f t="shared" si="65"/>
        <v>Sean Peters</v>
      </c>
      <c r="C848">
        <f t="shared" si="66"/>
        <v>3</v>
      </c>
      <c r="D848" s="17">
        <v>15</v>
      </c>
      <c r="E848">
        <v>4</v>
      </c>
      <c r="F848">
        <v>4</v>
      </c>
      <c r="G848">
        <v>0</v>
      </c>
      <c r="H848">
        <v>0</v>
      </c>
      <c r="I848">
        <v>0</v>
      </c>
      <c r="J848">
        <v>0</v>
      </c>
      <c r="K848">
        <v>0</v>
      </c>
      <c r="L848">
        <v>0</v>
      </c>
      <c r="M848">
        <v>0</v>
      </c>
      <c r="N848">
        <v>0</v>
      </c>
      <c r="O848">
        <v>0</v>
      </c>
      <c r="P848">
        <v>0</v>
      </c>
      <c r="Q848">
        <v>0</v>
      </c>
      <c r="R848">
        <v>0</v>
      </c>
      <c r="S848" s="32">
        <f t="shared" si="67"/>
        <v>0</v>
      </c>
      <c r="T848" s="32">
        <f t="shared" si="68"/>
        <v>0</v>
      </c>
      <c r="U848" s="32">
        <f t="shared" si="69"/>
        <v>0</v>
      </c>
      <c r="V848" s="33">
        <f>VLOOKUP(C848,Schedule!$B$3:$T$11,INPUT!D848+1,FALSE)</f>
        <v>1</v>
      </c>
    </row>
    <row r="849" spans="1:22" ht="15" x14ac:dyDescent="0.25">
      <c r="A849" s="1">
        <v>16</v>
      </c>
      <c r="B849" t="str">
        <f t="shared" si="65"/>
        <v>Brendan Murphy</v>
      </c>
      <c r="C849">
        <f t="shared" si="66"/>
        <v>3</v>
      </c>
      <c r="D849" s="17">
        <v>15</v>
      </c>
      <c r="E849">
        <v>4</v>
      </c>
      <c r="F849">
        <v>4</v>
      </c>
      <c r="G849">
        <v>2</v>
      </c>
      <c r="H849">
        <v>0</v>
      </c>
      <c r="I849">
        <v>0</v>
      </c>
      <c r="J849">
        <v>0</v>
      </c>
      <c r="K849">
        <v>2</v>
      </c>
      <c r="L849">
        <v>0</v>
      </c>
      <c r="M849">
        <v>0</v>
      </c>
      <c r="N849">
        <v>0</v>
      </c>
      <c r="O849">
        <v>0</v>
      </c>
      <c r="P849">
        <v>1</v>
      </c>
      <c r="Q849">
        <v>0</v>
      </c>
      <c r="R849">
        <v>0</v>
      </c>
      <c r="S849" s="32">
        <f t="shared" si="67"/>
        <v>0</v>
      </c>
      <c r="T849" s="32">
        <f t="shared" si="68"/>
        <v>0</v>
      </c>
      <c r="U849" s="32">
        <f t="shared" si="69"/>
        <v>0</v>
      </c>
      <c r="V849" s="33">
        <f>VLOOKUP(C849,Schedule!$B$3:$T$11,INPUT!D849+1,FALSE)</f>
        <v>1</v>
      </c>
    </row>
    <row r="850" spans="1:22" ht="15" x14ac:dyDescent="0.25">
      <c r="A850" s="1">
        <v>17</v>
      </c>
      <c r="B850" t="str">
        <f t="shared" si="65"/>
        <v>Jim Gangloff</v>
      </c>
      <c r="C850">
        <f t="shared" si="66"/>
        <v>3</v>
      </c>
      <c r="D850" s="17">
        <v>15</v>
      </c>
      <c r="E850">
        <v>3</v>
      </c>
      <c r="F850">
        <v>3</v>
      </c>
      <c r="G850">
        <v>0</v>
      </c>
      <c r="H850">
        <v>0</v>
      </c>
      <c r="I850">
        <v>0</v>
      </c>
      <c r="J850">
        <v>0</v>
      </c>
      <c r="K850">
        <v>0</v>
      </c>
      <c r="L850">
        <v>0</v>
      </c>
      <c r="M850">
        <v>0</v>
      </c>
      <c r="N850">
        <v>0</v>
      </c>
      <c r="O850">
        <v>0</v>
      </c>
      <c r="P850">
        <v>0</v>
      </c>
      <c r="Q850">
        <v>0</v>
      </c>
      <c r="R850">
        <v>0</v>
      </c>
      <c r="S850" s="32">
        <f t="shared" si="67"/>
        <v>0</v>
      </c>
      <c r="T850" s="32">
        <f t="shared" si="68"/>
        <v>0</v>
      </c>
      <c r="U850" s="32">
        <f t="shared" si="69"/>
        <v>0</v>
      </c>
      <c r="V850" s="33">
        <f>VLOOKUP(C850,Schedule!$B$3:$T$11,INPUT!D850+1,FALSE)</f>
        <v>1</v>
      </c>
    </row>
    <row r="851" spans="1:22" ht="15" x14ac:dyDescent="0.25">
      <c r="A851" s="1">
        <v>18</v>
      </c>
      <c r="B851" t="str">
        <f t="shared" si="65"/>
        <v>Mitch Gangloff</v>
      </c>
      <c r="C851">
        <f t="shared" si="66"/>
        <v>3</v>
      </c>
      <c r="D851" s="17">
        <v>15</v>
      </c>
      <c r="E851">
        <v>4</v>
      </c>
      <c r="F851">
        <v>4</v>
      </c>
      <c r="G851">
        <v>0</v>
      </c>
      <c r="H851">
        <v>0</v>
      </c>
      <c r="I851">
        <v>0</v>
      </c>
      <c r="J851">
        <v>0</v>
      </c>
      <c r="K851">
        <v>0</v>
      </c>
      <c r="L851">
        <v>0</v>
      </c>
      <c r="M851">
        <v>0</v>
      </c>
      <c r="N851">
        <v>0</v>
      </c>
      <c r="O851">
        <v>0</v>
      </c>
      <c r="P851">
        <v>0</v>
      </c>
      <c r="Q851">
        <v>0</v>
      </c>
      <c r="R851">
        <v>0</v>
      </c>
      <c r="S851" s="32">
        <f t="shared" si="67"/>
        <v>0</v>
      </c>
      <c r="T851" s="32">
        <f t="shared" si="68"/>
        <v>0</v>
      </c>
      <c r="U851" s="32">
        <f t="shared" si="69"/>
        <v>0</v>
      </c>
      <c r="V851" s="33">
        <f>VLOOKUP(C851,Schedule!$B$3:$T$11,INPUT!D851+1,FALSE)</f>
        <v>1</v>
      </c>
    </row>
    <row r="852" spans="1:22" ht="15" x14ac:dyDescent="0.25">
      <c r="A852" s="1">
        <v>19</v>
      </c>
      <c r="B852" t="str">
        <f t="shared" si="65"/>
        <v>Brett Weber</v>
      </c>
      <c r="C852">
        <f t="shared" si="66"/>
        <v>3</v>
      </c>
      <c r="D852" s="17">
        <v>15</v>
      </c>
      <c r="E852">
        <v>4</v>
      </c>
      <c r="F852">
        <v>4</v>
      </c>
      <c r="G852">
        <v>1</v>
      </c>
      <c r="H852">
        <v>0</v>
      </c>
      <c r="I852">
        <v>0</v>
      </c>
      <c r="J852">
        <v>0</v>
      </c>
      <c r="K852">
        <v>1</v>
      </c>
      <c r="L852">
        <v>0</v>
      </c>
      <c r="M852">
        <v>0</v>
      </c>
      <c r="N852">
        <v>0</v>
      </c>
      <c r="O852">
        <v>0</v>
      </c>
      <c r="P852">
        <v>0</v>
      </c>
      <c r="Q852">
        <v>0</v>
      </c>
      <c r="R852">
        <v>0</v>
      </c>
      <c r="S852" s="32">
        <f t="shared" si="67"/>
        <v>0</v>
      </c>
      <c r="T852" s="32">
        <f t="shared" si="68"/>
        <v>0</v>
      </c>
      <c r="U852" s="32">
        <f t="shared" si="69"/>
        <v>0</v>
      </c>
      <c r="V852" s="33">
        <f>VLOOKUP(C852,Schedule!$B$3:$T$11,INPUT!D852+1,FALSE)</f>
        <v>1</v>
      </c>
    </row>
    <row r="853" spans="1:22" ht="15" x14ac:dyDescent="0.25">
      <c r="A853" s="1">
        <v>20</v>
      </c>
      <c r="B853" t="str">
        <f t="shared" si="65"/>
        <v>Matt Eike</v>
      </c>
      <c r="C853">
        <f t="shared" si="66"/>
        <v>3</v>
      </c>
      <c r="D853" s="17">
        <v>15</v>
      </c>
      <c r="E853">
        <v>3</v>
      </c>
      <c r="F853">
        <v>3</v>
      </c>
      <c r="G853">
        <v>2</v>
      </c>
      <c r="H853">
        <v>0</v>
      </c>
      <c r="I853">
        <v>0</v>
      </c>
      <c r="J853">
        <v>0</v>
      </c>
      <c r="K853">
        <v>1</v>
      </c>
      <c r="L853">
        <v>1</v>
      </c>
      <c r="M853">
        <v>0</v>
      </c>
      <c r="N853">
        <v>0</v>
      </c>
      <c r="O853">
        <v>0</v>
      </c>
      <c r="P853">
        <v>0</v>
      </c>
      <c r="Q853">
        <v>0</v>
      </c>
      <c r="R853">
        <v>0</v>
      </c>
      <c r="S853" s="32">
        <f t="shared" si="67"/>
        <v>0</v>
      </c>
      <c r="T853" s="32">
        <f t="shared" si="68"/>
        <v>0</v>
      </c>
      <c r="U853" s="32">
        <f t="shared" si="69"/>
        <v>0</v>
      </c>
      <c r="V853" s="33">
        <f>VLOOKUP(C853,Schedule!$B$3:$T$11,INPUT!D853+1,FALSE)</f>
        <v>1</v>
      </c>
    </row>
    <row r="854" spans="1:22" ht="15" x14ac:dyDescent="0.25">
      <c r="A854" s="1">
        <v>21</v>
      </c>
      <c r="B854" t="str">
        <f t="shared" si="65"/>
        <v>Gabe Brown</v>
      </c>
      <c r="C854">
        <f t="shared" si="66"/>
        <v>3</v>
      </c>
      <c r="D854" s="17">
        <v>15</v>
      </c>
      <c r="E854">
        <v>3</v>
      </c>
      <c r="F854">
        <v>3</v>
      </c>
      <c r="G854">
        <v>1</v>
      </c>
      <c r="H854">
        <v>0</v>
      </c>
      <c r="I854">
        <v>0</v>
      </c>
      <c r="J854">
        <v>0</v>
      </c>
      <c r="K854">
        <v>1</v>
      </c>
      <c r="L854">
        <v>0</v>
      </c>
      <c r="M854">
        <v>0</v>
      </c>
      <c r="N854">
        <v>0</v>
      </c>
      <c r="O854">
        <v>0</v>
      </c>
      <c r="P854">
        <v>0</v>
      </c>
      <c r="Q854">
        <v>0</v>
      </c>
      <c r="R854">
        <v>0</v>
      </c>
      <c r="S854" s="32">
        <f t="shared" si="67"/>
        <v>0</v>
      </c>
      <c r="T854" s="32">
        <f t="shared" si="68"/>
        <v>0</v>
      </c>
      <c r="U854" s="32">
        <f t="shared" si="69"/>
        <v>0</v>
      </c>
      <c r="V854" s="33">
        <f>VLOOKUP(C854,Schedule!$B$3:$T$11,INPUT!D854+1,FALSE)</f>
        <v>1</v>
      </c>
    </row>
    <row r="855" spans="1:22" ht="15" x14ac:dyDescent="0.25">
      <c r="A855" s="1">
        <v>22</v>
      </c>
      <c r="B855" t="str">
        <f t="shared" si="65"/>
        <v>Jim Schlereth</v>
      </c>
      <c r="C855">
        <f t="shared" si="66"/>
        <v>3</v>
      </c>
      <c r="D855" s="17">
        <v>15</v>
      </c>
      <c r="E855">
        <v>3</v>
      </c>
      <c r="F855">
        <v>3</v>
      </c>
      <c r="G855">
        <v>1</v>
      </c>
      <c r="H855">
        <v>0</v>
      </c>
      <c r="I855">
        <v>0</v>
      </c>
      <c r="J855">
        <v>0</v>
      </c>
      <c r="K855">
        <v>1</v>
      </c>
      <c r="L855">
        <v>0</v>
      </c>
      <c r="M855">
        <v>0</v>
      </c>
      <c r="N855">
        <v>0</v>
      </c>
      <c r="O855">
        <v>0</v>
      </c>
      <c r="P855">
        <v>0</v>
      </c>
      <c r="Q855">
        <v>0</v>
      </c>
      <c r="R855">
        <v>0</v>
      </c>
      <c r="S855" s="32">
        <f t="shared" si="67"/>
        <v>0</v>
      </c>
      <c r="T855" s="32">
        <f t="shared" si="68"/>
        <v>0</v>
      </c>
      <c r="U855" s="32">
        <f t="shared" si="69"/>
        <v>0</v>
      </c>
      <c r="V855" s="33">
        <f>VLOOKUP(C855,Schedule!$B$3:$T$11,INPUT!D855+1,FALSE)</f>
        <v>1</v>
      </c>
    </row>
    <row r="856" spans="1:22" ht="15" x14ac:dyDescent="0.25">
      <c r="A856" s="1">
        <v>23</v>
      </c>
      <c r="B856" t="str">
        <f t="shared" si="65"/>
        <v>Tyler Aholt</v>
      </c>
      <c r="C856">
        <f t="shared" si="66"/>
        <v>4</v>
      </c>
      <c r="D856" s="17">
        <v>15</v>
      </c>
      <c r="E856">
        <v>0</v>
      </c>
      <c r="F856">
        <v>0</v>
      </c>
      <c r="G856">
        <v>0</v>
      </c>
      <c r="H856">
        <v>0</v>
      </c>
      <c r="I856">
        <v>0</v>
      </c>
      <c r="J856">
        <v>0</v>
      </c>
      <c r="K856">
        <v>0</v>
      </c>
      <c r="L856">
        <v>0</v>
      </c>
      <c r="M856">
        <v>0</v>
      </c>
      <c r="N856">
        <v>0</v>
      </c>
      <c r="O856">
        <v>0</v>
      </c>
      <c r="P856">
        <v>0</v>
      </c>
      <c r="Q856">
        <v>0</v>
      </c>
      <c r="R856">
        <v>0</v>
      </c>
      <c r="S856" s="32">
        <f t="shared" si="67"/>
        <v>0</v>
      </c>
      <c r="T856" s="32">
        <f t="shared" si="68"/>
        <v>0</v>
      </c>
      <c r="U856" s="32">
        <f t="shared" si="69"/>
        <v>0</v>
      </c>
      <c r="V856" s="33">
        <f>VLOOKUP(C856,Schedule!$B$3:$T$11,INPUT!D856+1,FALSE)</f>
        <v>9</v>
      </c>
    </row>
    <row r="857" spans="1:22" ht="15" x14ac:dyDescent="0.25">
      <c r="A857" s="1">
        <v>24</v>
      </c>
      <c r="B857" t="str">
        <f t="shared" si="65"/>
        <v>Eric Enright</v>
      </c>
      <c r="C857">
        <f t="shared" si="66"/>
        <v>4</v>
      </c>
      <c r="D857" s="17">
        <v>15</v>
      </c>
      <c r="E857">
        <v>5</v>
      </c>
      <c r="F857">
        <v>4</v>
      </c>
      <c r="G857">
        <v>2</v>
      </c>
      <c r="H857">
        <v>1</v>
      </c>
      <c r="I857">
        <v>1</v>
      </c>
      <c r="J857">
        <v>0</v>
      </c>
      <c r="K857">
        <v>2</v>
      </c>
      <c r="L857">
        <v>0</v>
      </c>
      <c r="M857">
        <v>0</v>
      </c>
      <c r="N857">
        <v>0</v>
      </c>
      <c r="O857">
        <v>1</v>
      </c>
      <c r="P857">
        <v>0</v>
      </c>
      <c r="Q857">
        <v>0</v>
      </c>
      <c r="R857">
        <v>1</v>
      </c>
      <c r="S857" s="32">
        <f t="shared" si="67"/>
        <v>0</v>
      </c>
      <c r="T857" s="32">
        <f t="shared" si="68"/>
        <v>0</v>
      </c>
      <c r="U857" s="32">
        <f t="shared" si="69"/>
        <v>0</v>
      </c>
      <c r="V857" s="33">
        <f>VLOOKUP(C857,Schedule!$B$3:$T$11,INPUT!D857+1,FALSE)</f>
        <v>9</v>
      </c>
    </row>
    <row r="858" spans="1:22" ht="15" x14ac:dyDescent="0.25">
      <c r="A858" s="1">
        <v>25</v>
      </c>
      <c r="B858" t="str">
        <f t="shared" si="65"/>
        <v>Tony Glass</v>
      </c>
      <c r="C858">
        <f t="shared" si="66"/>
        <v>4</v>
      </c>
      <c r="D858" s="17">
        <v>15</v>
      </c>
      <c r="E858">
        <v>6</v>
      </c>
      <c r="F858">
        <v>3</v>
      </c>
      <c r="G858">
        <v>1</v>
      </c>
      <c r="H858">
        <v>1</v>
      </c>
      <c r="I858">
        <v>0</v>
      </c>
      <c r="J858">
        <v>3</v>
      </c>
      <c r="K858">
        <v>1</v>
      </c>
      <c r="L858">
        <v>0</v>
      </c>
      <c r="M858">
        <v>0</v>
      </c>
      <c r="N858">
        <v>0</v>
      </c>
      <c r="O858">
        <v>0</v>
      </c>
      <c r="P858">
        <v>0</v>
      </c>
      <c r="Q858">
        <v>0</v>
      </c>
      <c r="R858">
        <v>0</v>
      </c>
      <c r="S858" s="32">
        <f t="shared" si="67"/>
        <v>0</v>
      </c>
      <c r="T858" s="32">
        <f t="shared" si="68"/>
        <v>0</v>
      </c>
      <c r="U858" s="32">
        <f t="shared" si="69"/>
        <v>0</v>
      </c>
      <c r="V858" s="33">
        <f>VLOOKUP(C858,Schedule!$B$3:$T$11,INPUT!D858+1,FALSE)</f>
        <v>9</v>
      </c>
    </row>
    <row r="859" spans="1:22" ht="15" x14ac:dyDescent="0.25">
      <c r="A859" s="1">
        <v>26</v>
      </c>
      <c r="B859" t="str">
        <f t="shared" si="65"/>
        <v>Joe Wiese</v>
      </c>
      <c r="C859">
        <f t="shared" si="66"/>
        <v>4</v>
      </c>
      <c r="D859" s="17">
        <v>15</v>
      </c>
      <c r="E859">
        <v>6</v>
      </c>
      <c r="F859">
        <v>6</v>
      </c>
      <c r="G859">
        <v>2</v>
      </c>
      <c r="H859">
        <v>0</v>
      </c>
      <c r="I859">
        <v>0</v>
      </c>
      <c r="J859">
        <v>0</v>
      </c>
      <c r="K859">
        <v>2</v>
      </c>
      <c r="L859">
        <v>0</v>
      </c>
      <c r="M859">
        <v>0</v>
      </c>
      <c r="N859">
        <v>0</v>
      </c>
      <c r="O859">
        <v>0</v>
      </c>
      <c r="P859">
        <v>0</v>
      </c>
      <c r="Q859">
        <v>0</v>
      </c>
      <c r="R859">
        <v>0</v>
      </c>
      <c r="S859" s="32">
        <f t="shared" si="67"/>
        <v>0</v>
      </c>
      <c r="T859" s="32">
        <f t="shared" si="68"/>
        <v>0</v>
      </c>
      <c r="U859" s="32">
        <f t="shared" si="69"/>
        <v>0</v>
      </c>
      <c r="V859" s="33">
        <f>VLOOKUP(C859,Schedule!$B$3:$T$11,INPUT!D859+1,FALSE)</f>
        <v>9</v>
      </c>
    </row>
    <row r="860" spans="1:22" ht="15" x14ac:dyDescent="0.25">
      <c r="A860" s="1">
        <v>27</v>
      </c>
      <c r="B860" t="str">
        <f t="shared" si="65"/>
        <v>Phil Gangloff</v>
      </c>
      <c r="C860">
        <f t="shared" si="66"/>
        <v>4</v>
      </c>
      <c r="D860" s="17">
        <v>15</v>
      </c>
      <c r="E860">
        <v>5</v>
      </c>
      <c r="F860">
        <v>4</v>
      </c>
      <c r="G860">
        <v>1</v>
      </c>
      <c r="H860">
        <v>1</v>
      </c>
      <c r="I860">
        <v>1</v>
      </c>
      <c r="J860">
        <v>0</v>
      </c>
      <c r="K860">
        <v>0</v>
      </c>
      <c r="L860">
        <v>0</v>
      </c>
      <c r="M860">
        <v>1</v>
      </c>
      <c r="N860">
        <v>0</v>
      </c>
      <c r="O860">
        <v>0</v>
      </c>
      <c r="P860">
        <v>0</v>
      </c>
      <c r="Q860">
        <v>0</v>
      </c>
      <c r="R860">
        <v>0</v>
      </c>
      <c r="S860" s="32">
        <f t="shared" si="67"/>
        <v>0</v>
      </c>
      <c r="T860" s="32">
        <f t="shared" si="68"/>
        <v>0</v>
      </c>
      <c r="U860" s="32">
        <f t="shared" si="69"/>
        <v>0</v>
      </c>
      <c r="V860" s="33">
        <f>VLOOKUP(C860,Schedule!$B$3:$T$11,INPUT!D860+1,FALSE)</f>
        <v>9</v>
      </c>
    </row>
    <row r="861" spans="1:22" ht="15" x14ac:dyDescent="0.25">
      <c r="A861" s="1">
        <v>28</v>
      </c>
      <c r="B861" t="str">
        <f t="shared" si="65"/>
        <v>Mike Angelica</v>
      </c>
      <c r="C861">
        <f t="shared" si="66"/>
        <v>4</v>
      </c>
      <c r="D861" s="17">
        <v>15</v>
      </c>
      <c r="E861">
        <v>5</v>
      </c>
      <c r="F861">
        <v>5</v>
      </c>
      <c r="G861">
        <v>1</v>
      </c>
      <c r="H861">
        <v>0</v>
      </c>
      <c r="I861">
        <v>0</v>
      </c>
      <c r="J861">
        <v>0</v>
      </c>
      <c r="K861">
        <v>1</v>
      </c>
      <c r="L861">
        <v>0</v>
      </c>
      <c r="M861">
        <v>0</v>
      </c>
      <c r="N861">
        <v>0</v>
      </c>
      <c r="O861">
        <v>0</v>
      </c>
      <c r="P861">
        <v>0</v>
      </c>
      <c r="Q861">
        <v>0</v>
      </c>
      <c r="R861">
        <v>0</v>
      </c>
      <c r="S861" s="32">
        <f t="shared" si="67"/>
        <v>0</v>
      </c>
      <c r="T861" s="32">
        <f t="shared" si="68"/>
        <v>0</v>
      </c>
      <c r="U861" s="32">
        <f t="shared" si="69"/>
        <v>0</v>
      </c>
      <c r="V861" s="33">
        <f>VLOOKUP(C861,Schedule!$B$3:$T$11,INPUT!D861+1,FALSE)</f>
        <v>9</v>
      </c>
    </row>
    <row r="862" spans="1:22" ht="15" x14ac:dyDescent="0.25">
      <c r="A862" s="1">
        <v>29</v>
      </c>
      <c r="B862" t="str">
        <f t="shared" si="65"/>
        <v>Mike Weber</v>
      </c>
      <c r="C862">
        <f t="shared" si="66"/>
        <v>4</v>
      </c>
      <c r="D862" s="17">
        <v>15</v>
      </c>
      <c r="E862">
        <v>5</v>
      </c>
      <c r="F862">
        <v>4</v>
      </c>
      <c r="G862">
        <v>1</v>
      </c>
      <c r="H862">
        <v>1</v>
      </c>
      <c r="I862">
        <v>1</v>
      </c>
      <c r="J862">
        <v>0</v>
      </c>
      <c r="K862">
        <v>1</v>
      </c>
      <c r="L862">
        <v>0</v>
      </c>
      <c r="M862">
        <v>0</v>
      </c>
      <c r="N862">
        <v>0</v>
      </c>
      <c r="O862">
        <v>0</v>
      </c>
      <c r="P862">
        <v>0</v>
      </c>
      <c r="Q862">
        <v>0</v>
      </c>
      <c r="R862">
        <v>0</v>
      </c>
      <c r="S862" s="32">
        <f t="shared" si="67"/>
        <v>0</v>
      </c>
      <c r="T862" s="32">
        <f t="shared" si="68"/>
        <v>0</v>
      </c>
      <c r="U862" s="32">
        <f t="shared" si="69"/>
        <v>0</v>
      </c>
      <c r="V862" s="33">
        <f>VLOOKUP(C862,Schedule!$B$3:$T$11,INPUT!D862+1,FALSE)</f>
        <v>9</v>
      </c>
    </row>
    <row r="863" spans="1:22" ht="15" x14ac:dyDescent="0.25">
      <c r="A863" s="1">
        <v>30</v>
      </c>
      <c r="B863" t="str">
        <f t="shared" si="65"/>
        <v>Jack Fleming</v>
      </c>
      <c r="C863">
        <f t="shared" si="66"/>
        <v>5</v>
      </c>
      <c r="D863" s="17">
        <v>15</v>
      </c>
      <c r="E863">
        <v>7</v>
      </c>
      <c r="F863">
        <v>6</v>
      </c>
      <c r="G863">
        <v>3</v>
      </c>
      <c r="H863">
        <v>1</v>
      </c>
      <c r="I863">
        <v>0</v>
      </c>
      <c r="J863">
        <v>1</v>
      </c>
      <c r="K863">
        <v>3</v>
      </c>
      <c r="L863">
        <v>0</v>
      </c>
      <c r="M863">
        <v>0</v>
      </c>
      <c r="N863">
        <v>0</v>
      </c>
      <c r="O863">
        <v>0</v>
      </c>
      <c r="P863">
        <v>0</v>
      </c>
      <c r="Q863">
        <v>0</v>
      </c>
      <c r="R863">
        <v>0</v>
      </c>
      <c r="S863" s="32">
        <f t="shared" si="67"/>
        <v>0</v>
      </c>
      <c r="T863" s="32">
        <f t="shared" si="68"/>
        <v>0</v>
      </c>
      <c r="U863" s="32">
        <f t="shared" si="69"/>
        <v>0</v>
      </c>
      <c r="V863" s="33">
        <f>VLOOKUP(C863,Schedule!$B$3:$T$11,INPUT!D863+1,FALSE)</f>
        <v>2</v>
      </c>
    </row>
    <row r="864" spans="1:22" ht="15" x14ac:dyDescent="0.25">
      <c r="A864" s="1">
        <v>31</v>
      </c>
      <c r="B864" t="str">
        <f t="shared" si="65"/>
        <v>Tom McMahon</v>
      </c>
      <c r="C864">
        <f t="shared" si="66"/>
        <v>5</v>
      </c>
      <c r="D864" s="17">
        <v>15</v>
      </c>
      <c r="E864">
        <v>6</v>
      </c>
      <c r="F864">
        <v>4</v>
      </c>
      <c r="G864">
        <v>1</v>
      </c>
      <c r="H864">
        <v>0</v>
      </c>
      <c r="I864">
        <v>2</v>
      </c>
      <c r="J864">
        <v>0</v>
      </c>
      <c r="K864">
        <v>1</v>
      </c>
      <c r="L864">
        <v>0</v>
      </c>
      <c r="M864">
        <v>0</v>
      </c>
      <c r="N864">
        <v>0</v>
      </c>
      <c r="O864">
        <v>0</v>
      </c>
      <c r="P864">
        <v>0</v>
      </c>
      <c r="Q864">
        <v>0</v>
      </c>
      <c r="R864">
        <v>0</v>
      </c>
      <c r="S864" s="32">
        <f t="shared" si="67"/>
        <v>0</v>
      </c>
      <c r="T864" s="32">
        <f t="shared" si="68"/>
        <v>0</v>
      </c>
      <c r="U864" s="32">
        <f t="shared" si="69"/>
        <v>0</v>
      </c>
      <c r="V864" s="33">
        <f>VLOOKUP(C864,Schedule!$B$3:$T$11,INPUT!D864+1,FALSE)</f>
        <v>2</v>
      </c>
    </row>
    <row r="865" spans="1:22" ht="15" x14ac:dyDescent="0.25">
      <c r="A865" s="1">
        <v>32</v>
      </c>
      <c r="B865" t="str">
        <f t="shared" si="65"/>
        <v>Elliot Fish</v>
      </c>
      <c r="C865">
        <f t="shared" si="66"/>
        <v>5</v>
      </c>
      <c r="D865" s="17">
        <v>15</v>
      </c>
      <c r="E865">
        <v>7</v>
      </c>
      <c r="F865">
        <v>3</v>
      </c>
      <c r="G865">
        <v>0</v>
      </c>
      <c r="H865">
        <v>2</v>
      </c>
      <c r="I865">
        <v>3</v>
      </c>
      <c r="J865">
        <v>1</v>
      </c>
      <c r="K865">
        <v>0</v>
      </c>
      <c r="L865">
        <v>0</v>
      </c>
      <c r="M865">
        <v>0</v>
      </c>
      <c r="N865">
        <v>0</v>
      </c>
      <c r="O865">
        <v>1</v>
      </c>
      <c r="P865">
        <v>0</v>
      </c>
      <c r="Q865">
        <v>0</v>
      </c>
      <c r="R865">
        <v>1</v>
      </c>
      <c r="S865" s="32">
        <f t="shared" si="67"/>
        <v>0</v>
      </c>
      <c r="T865" s="32">
        <f t="shared" si="68"/>
        <v>0</v>
      </c>
      <c r="U865" s="32">
        <f t="shared" si="69"/>
        <v>0</v>
      </c>
      <c r="V865" s="33">
        <f>VLOOKUP(C865,Schedule!$B$3:$T$11,INPUT!D865+1,FALSE)</f>
        <v>2</v>
      </c>
    </row>
    <row r="866" spans="1:22" ht="15" x14ac:dyDescent="0.25">
      <c r="A866" s="1">
        <v>33</v>
      </c>
      <c r="B866" t="str">
        <f t="shared" ref="B866:B929" si="70">VLOOKUP(A866,RosterVL,2,FALSE)</f>
        <v>Gus Giegling</v>
      </c>
      <c r="C866">
        <f t="shared" ref="C866:C929" si="71">VLOOKUP(A866,RosterVL,3,FALSE)</f>
        <v>5</v>
      </c>
      <c r="D866" s="17">
        <v>15</v>
      </c>
      <c r="E866">
        <v>0</v>
      </c>
      <c r="F866">
        <v>0</v>
      </c>
      <c r="G866">
        <v>0</v>
      </c>
      <c r="H866">
        <v>0</v>
      </c>
      <c r="I866">
        <v>0</v>
      </c>
      <c r="J866">
        <v>0</v>
      </c>
      <c r="K866">
        <v>0</v>
      </c>
      <c r="L866">
        <v>0</v>
      </c>
      <c r="M866">
        <v>0</v>
      </c>
      <c r="N866">
        <v>0</v>
      </c>
      <c r="O866">
        <v>0</v>
      </c>
      <c r="P866">
        <v>0</v>
      </c>
      <c r="Q866">
        <v>0</v>
      </c>
      <c r="R866">
        <v>0</v>
      </c>
      <c r="S866" s="32">
        <f t="shared" ref="S866:S929" si="72">IF(SUM(K866:N866)=G866,0,1)</f>
        <v>0</v>
      </c>
      <c r="T866" s="32">
        <f t="shared" ref="T866:T929" si="73">IF(SUM(F866,I866,J866)=E866,0,1)</f>
        <v>0</v>
      </c>
      <c r="U866" s="32">
        <f t="shared" ref="U866:U929" si="74">IF(E866-SUM(I866,J866)=F866,0,1)</f>
        <v>0</v>
      </c>
      <c r="V866" s="33">
        <f>VLOOKUP(C866,Schedule!$B$3:$T$11,INPUT!D866+1,FALSE)</f>
        <v>2</v>
      </c>
    </row>
    <row r="867" spans="1:22" ht="15" x14ac:dyDescent="0.25">
      <c r="A867" s="1">
        <v>34</v>
      </c>
      <c r="B867" t="str">
        <f t="shared" si="70"/>
        <v>Tommy Faulstich</v>
      </c>
      <c r="C867">
        <f t="shared" si="71"/>
        <v>5</v>
      </c>
      <c r="D867" s="17">
        <v>15</v>
      </c>
      <c r="E867">
        <v>7</v>
      </c>
      <c r="F867">
        <v>6</v>
      </c>
      <c r="G867">
        <v>1</v>
      </c>
      <c r="H867">
        <v>0</v>
      </c>
      <c r="I867">
        <v>1</v>
      </c>
      <c r="J867">
        <v>0</v>
      </c>
      <c r="K867">
        <v>1</v>
      </c>
      <c r="L867">
        <v>0</v>
      </c>
      <c r="M867">
        <v>0</v>
      </c>
      <c r="N867">
        <v>0</v>
      </c>
      <c r="O867">
        <v>0</v>
      </c>
      <c r="P867">
        <v>0</v>
      </c>
      <c r="Q867">
        <v>0</v>
      </c>
      <c r="R867">
        <v>0</v>
      </c>
      <c r="S867" s="32">
        <f t="shared" si="72"/>
        <v>0</v>
      </c>
      <c r="T867" s="32">
        <f t="shared" si="73"/>
        <v>0</v>
      </c>
      <c r="U867" s="32">
        <f t="shared" si="74"/>
        <v>0</v>
      </c>
      <c r="V867" s="33">
        <f>VLOOKUP(C867,Schedule!$B$3:$T$11,INPUT!D867+1,FALSE)</f>
        <v>2</v>
      </c>
    </row>
    <row r="868" spans="1:22" ht="15" x14ac:dyDescent="0.25">
      <c r="A868" s="1">
        <v>35</v>
      </c>
      <c r="B868" t="str">
        <f t="shared" si="70"/>
        <v>Andrew Evola</v>
      </c>
      <c r="C868">
        <f t="shared" si="71"/>
        <v>5</v>
      </c>
      <c r="D868" s="17">
        <v>15</v>
      </c>
      <c r="E868">
        <v>6</v>
      </c>
      <c r="F868">
        <v>4</v>
      </c>
      <c r="G868">
        <v>1</v>
      </c>
      <c r="H868">
        <v>0</v>
      </c>
      <c r="I868">
        <v>0</v>
      </c>
      <c r="J868">
        <v>2</v>
      </c>
      <c r="K868">
        <v>1</v>
      </c>
      <c r="L868">
        <v>0</v>
      </c>
      <c r="M868">
        <v>0</v>
      </c>
      <c r="N868">
        <v>0</v>
      </c>
      <c r="O868">
        <v>0</v>
      </c>
      <c r="P868">
        <v>0</v>
      </c>
      <c r="Q868">
        <v>0</v>
      </c>
      <c r="R868">
        <v>0</v>
      </c>
      <c r="S868" s="32">
        <f t="shared" si="72"/>
        <v>0</v>
      </c>
      <c r="T868" s="32">
        <f t="shared" si="73"/>
        <v>0</v>
      </c>
      <c r="U868" s="32">
        <f t="shared" si="74"/>
        <v>0</v>
      </c>
      <c r="V868" s="33">
        <f>VLOOKUP(C868,Schedule!$B$3:$T$11,INPUT!D868+1,FALSE)</f>
        <v>2</v>
      </c>
    </row>
    <row r="869" spans="1:22" ht="15" x14ac:dyDescent="0.25">
      <c r="A869" s="1">
        <v>36</v>
      </c>
      <c r="B869" t="str">
        <f t="shared" si="70"/>
        <v>Mark Connoley</v>
      </c>
      <c r="C869">
        <f t="shared" si="71"/>
        <v>5</v>
      </c>
      <c r="D869" s="17">
        <v>15</v>
      </c>
      <c r="E869">
        <v>7</v>
      </c>
      <c r="F869">
        <v>7</v>
      </c>
      <c r="G869">
        <v>3</v>
      </c>
      <c r="H869">
        <v>2</v>
      </c>
      <c r="I869">
        <v>0</v>
      </c>
      <c r="J869">
        <v>0</v>
      </c>
      <c r="K869">
        <v>2</v>
      </c>
      <c r="L869">
        <v>1</v>
      </c>
      <c r="M869">
        <v>0</v>
      </c>
      <c r="N869">
        <v>0</v>
      </c>
      <c r="O869">
        <v>0</v>
      </c>
      <c r="P869">
        <v>0</v>
      </c>
      <c r="Q869">
        <v>0</v>
      </c>
      <c r="R869">
        <v>0</v>
      </c>
      <c r="S869" s="32">
        <f t="shared" si="72"/>
        <v>0</v>
      </c>
      <c r="T869" s="32">
        <f t="shared" si="73"/>
        <v>0</v>
      </c>
      <c r="U869" s="32">
        <f t="shared" si="74"/>
        <v>0</v>
      </c>
      <c r="V869" s="33">
        <f>VLOOKUP(C869,Schedule!$B$3:$T$11,INPUT!D869+1,FALSE)</f>
        <v>2</v>
      </c>
    </row>
    <row r="870" spans="1:22" ht="15" x14ac:dyDescent="0.25">
      <c r="A870" s="1">
        <v>37</v>
      </c>
      <c r="B870" t="str">
        <f t="shared" si="70"/>
        <v>Tom Ciolek</v>
      </c>
      <c r="C870">
        <f t="shared" si="71"/>
        <v>6</v>
      </c>
      <c r="D870" s="17">
        <v>15</v>
      </c>
      <c r="E870">
        <v>0</v>
      </c>
      <c r="F870">
        <v>0</v>
      </c>
      <c r="G870">
        <v>0</v>
      </c>
      <c r="H870">
        <v>0</v>
      </c>
      <c r="I870">
        <v>0</v>
      </c>
      <c r="J870">
        <v>0</v>
      </c>
      <c r="K870">
        <v>0</v>
      </c>
      <c r="L870">
        <v>0</v>
      </c>
      <c r="M870">
        <v>0</v>
      </c>
      <c r="N870">
        <v>0</v>
      </c>
      <c r="O870">
        <v>0</v>
      </c>
      <c r="P870">
        <v>0</v>
      </c>
      <c r="Q870">
        <v>0</v>
      </c>
      <c r="R870">
        <v>0</v>
      </c>
      <c r="S870" s="32">
        <f t="shared" si="72"/>
        <v>0</v>
      </c>
      <c r="T870" s="32">
        <f t="shared" si="73"/>
        <v>0</v>
      </c>
      <c r="U870" s="32">
        <f t="shared" si="74"/>
        <v>0</v>
      </c>
      <c r="V870" s="33">
        <f>VLOOKUP(C870,Schedule!$B$3:$T$11,INPUT!D870+1,FALSE)</f>
        <v>0</v>
      </c>
    </row>
    <row r="871" spans="1:22" ht="15" x14ac:dyDescent="0.25">
      <c r="A871" s="1">
        <v>38</v>
      </c>
      <c r="B871" t="str">
        <f t="shared" si="70"/>
        <v>Joe Mathes</v>
      </c>
      <c r="C871">
        <f t="shared" si="71"/>
        <v>6</v>
      </c>
      <c r="D871" s="17">
        <v>15</v>
      </c>
      <c r="E871">
        <v>0</v>
      </c>
      <c r="F871">
        <v>0</v>
      </c>
      <c r="G871">
        <v>0</v>
      </c>
      <c r="H871">
        <v>0</v>
      </c>
      <c r="I871">
        <v>0</v>
      </c>
      <c r="J871">
        <v>0</v>
      </c>
      <c r="K871">
        <v>0</v>
      </c>
      <c r="L871">
        <v>0</v>
      </c>
      <c r="M871">
        <v>0</v>
      </c>
      <c r="N871">
        <v>0</v>
      </c>
      <c r="O871">
        <v>0</v>
      </c>
      <c r="P871">
        <v>0</v>
      </c>
      <c r="Q871">
        <v>0</v>
      </c>
      <c r="R871">
        <v>0</v>
      </c>
      <c r="S871" s="32">
        <f t="shared" si="72"/>
        <v>0</v>
      </c>
      <c r="T871" s="32">
        <f t="shared" si="73"/>
        <v>0</v>
      </c>
      <c r="U871" s="32">
        <f t="shared" si="74"/>
        <v>0</v>
      </c>
      <c r="V871" s="33">
        <f>VLOOKUP(C871,Schedule!$B$3:$T$11,INPUT!D871+1,FALSE)</f>
        <v>0</v>
      </c>
    </row>
    <row r="872" spans="1:22" ht="15" x14ac:dyDescent="0.25">
      <c r="A872" s="1">
        <v>39</v>
      </c>
      <c r="B872" t="str">
        <f t="shared" si="70"/>
        <v>Dan Suchman</v>
      </c>
      <c r="C872">
        <f t="shared" si="71"/>
        <v>6</v>
      </c>
      <c r="D872" s="17">
        <v>15</v>
      </c>
      <c r="E872">
        <v>0</v>
      </c>
      <c r="F872">
        <v>0</v>
      </c>
      <c r="G872">
        <v>0</v>
      </c>
      <c r="H872">
        <v>0</v>
      </c>
      <c r="I872">
        <v>0</v>
      </c>
      <c r="J872">
        <v>0</v>
      </c>
      <c r="K872">
        <v>0</v>
      </c>
      <c r="L872">
        <v>0</v>
      </c>
      <c r="M872">
        <v>0</v>
      </c>
      <c r="N872">
        <v>0</v>
      </c>
      <c r="O872">
        <v>0</v>
      </c>
      <c r="P872">
        <v>0</v>
      </c>
      <c r="Q872">
        <v>0</v>
      </c>
      <c r="R872">
        <v>0</v>
      </c>
      <c r="S872" s="32">
        <f t="shared" si="72"/>
        <v>0</v>
      </c>
      <c r="T872" s="32">
        <f t="shared" si="73"/>
        <v>0</v>
      </c>
      <c r="U872" s="32">
        <f t="shared" si="74"/>
        <v>0</v>
      </c>
      <c r="V872" s="33">
        <f>VLOOKUP(C872,Schedule!$B$3:$T$11,INPUT!D872+1,FALSE)</f>
        <v>0</v>
      </c>
    </row>
    <row r="873" spans="1:22" ht="15" x14ac:dyDescent="0.25">
      <c r="A873" s="1">
        <v>40</v>
      </c>
      <c r="B873" t="str">
        <f t="shared" si="70"/>
        <v>Tom Meadows</v>
      </c>
      <c r="C873">
        <f t="shared" si="71"/>
        <v>6</v>
      </c>
      <c r="D873" s="17">
        <v>15</v>
      </c>
      <c r="E873">
        <v>0</v>
      </c>
      <c r="F873">
        <v>0</v>
      </c>
      <c r="G873">
        <v>0</v>
      </c>
      <c r="H873">
        <v>0</v>
      </c>
      <c r="I873">
        <v>0</v>
      </c>
      <c r="J873">
        <v>0</v>
      </c>
      <c r="K873">
        <v>0</v>
      </c>
      <c r="L873">
        <v>0</v>
      </c>
      <c r="M873">
        <v>0</v>
      </c>
      <c r="N873">
        <v>0</v>
      </c>
      <c r="O873">
        <v>0</v>
      </c>
      <c r="P873">
        <v>0</v>
      </c>
      <c r="Q873">
        <v>0</v>
      </c>
      <c r="R873">
        <v>0</v>
      </c>
      <c r="S873" s="32">
        <f t="shared" si="72"/>
        <v>0</v>
      </c>
      <c r="T873" s="32">
        <f t="shared" si="73"/>
        <v>0</v>
      </c>
      <c r="U873" s="32">
        <f t="shared" si="74"/>
        <v>0</v>
      </c>
      <c r="V873" s="33">
        <f>VLOOKUP(C873,Schedule!$B$3:$T$11,INPUT!D873+1,FALSE)</f>
        <v>0</v>
      </c>
    </row>
    <row r="874" spans="1:22" ht="15" x14ac:dyDescent="0.25">
      <c r="A874" s="1">
        <v>41</v>
      </c>
      <c r="B874" t="str">
        <f t="shared" si="70"/>
        <v>Todd Pierson</v>
      </c>
      <c r="C874">
        <f t="shared" si="71"/>
        <v>6</v>
      </c>
      <c r="D874" s="17">
        <v>15</v>
      </c>
      <c r="E874">
        <v>0</v>
      </c>
      <c r="F874">
        <v>0</v>
      </c>
      <c r="G874">
        <v>0</v>
      </c>
      <c r="H874">
        <v>0</v>
      </c>
      <c r="I874">
        <v>0</v>
      </c>
      <c r="J874">
        <v>0</v>
      </c>
      <c r="K874">
        <v>0</v>
      </c>
      <c r="L874">
        <v>0</v>
      </c>
      <c r="M874">
        <v>0</v>
      </c>
      <c r="N874">
        <v>0</v>
      </c>
      <c r="O874">
        <v>0</v>
      </c>
      <c r="P874">
        <v>0</v>
      </c>
      <c r="Q874">
        <v>0</v>
      </c>
      <c r="R874">
        <v>0</v>
      </c>
      <c r="S874" s="32">
        <f t="shared" si="72"/>
        <v>0</v>
      </c>
      <c r="T874" s="32">
        <f t="shared" si="73"/>
        <v>0</v>
      </c>
      <c r="U874" s="32">
        <f t="shared" si="74"/>
        <v>0</v>
      </c>
      <c r="V874" s="33">
        <f>VLOOKUP(C874,Schedule!$B$3:$T$11,INPUT!D874+1,FALSE)</f>
        <v>0</v>
      </c>
    </row>
    <row r="875" spans="1:22" ht="15" x14ac:dyDescent="0.25">
      <c r="A875" s="1">
        <v>42</v>
      </c>
      <c r="B875" t="str">
        <f t="shared" si="70"/>
        <v>Tim O'Connell</v>
      </c>
      <c r="C875">
        <f t="shared" si="71"/>
        <v>6</v>
      </c>
      <c r="D875" s="17">
        <v>15</v>
      </c>
      <c r="E875">
        <v>0</v>
      </c>
      <c r="F875">
        <v>0</v>
      </c>
      <c r="G875">
        <v>0</v>
      </c>
      <c r="H875">
        <v>0</v>
      </c>
      <c r="I875">
        <v>0</v>
      </c>
      <c r="J875">
        <v>0</v>
      </c>
      <c r="K875">
        <v>0</v>
      </c>
      <c r="L875">
        <v>0</v>
      </c>
      <c r="M875">
        <v>0</v>
      </c>
      <c r="N875">
        <v>0</v>
      </c>
      <c r="O875">
        <v>0</v>
      </c>
      <c r="P875">
        <v>0</v>
      </c>
      <c r="Q875">
        <v>0</v>
      </c>
      <c r="R875">
        <v>0</v>
      </c>
      <c r="S875" s="32">
        <f t="shared" si="72"/>
        <v>0</v>
      </c>
      <c r="T875" s="32">
        <f t="shared" si="73"/>
        <v>0</v>
      </c>
      <c r="U875" s="32">
        <f t="shared" si="74"/>
        <v>0</v>
      </c>
      <c r="V875" s="33">
        <f>VLOOKUP(C875,Schedule!$B$3:$T$11,INPUT!D875+1,FALSE)</f>
        <v>0</v>
      </c>
    </row>
    <row r="876" spans="1:22" ht="15" x14ac:dyDescent="0.25">
      <c r="A876" s="1">
        <v>43</v>
      </c>
      <c r="B876" t="str">
        <f t="shared" si="70"/>
        <v>Pepe Greco</v>
      </c>
      <c r="C876">
        <f t="shared" si="71"/>
        <v>6</v>
      </c>
      <c r="D876" s="17">
        <v>15</v>
      </c>
      <c r="E876">
        <v>0</v>
      </c>
      <c r="F876">
        <v>0</v>
      </c>
      <c r="G876">
        <v>0</v>
      </c>
      <c r="H876">
        <v>0</v>
      </c>
      <c r="I876">
        <v>0</v>
      </c>
      <c r="J876">
        <v>0</v>
      </c>
      <c r="K876">
        <v>0</v>
      </c>
      <c r="L876">
        <v>0</v>
      </c>
      <c r="M876">
        <v>0</v>
      </c>
      <c r="N876">
        <v>0</v>
      </c>
      <c r="O876">
        <v>0</v>
      </c>
      <c r="P876">
        <v>0</v>
      </c>
      <c r="Q876">
        <v>0</v>
      </c>
      <c r="R876">
        <v>0</v>
      </c>
      <c r="S876" s="32">
        <f t="shared" si="72"/>
        <v>0</v>
      </c>
      <c r="T876" s="32">
        <f t="shared" si="73"/>
        <v>0</v>
      </c>
      <c r="U876" s="32">
        <f t="shared" si="74"/>
        <v>0</v>
      </c>
      <c r="V876" s="33">
        <f>VLOOKUP(C876,Schedule!$B$3:$T$11,INPUT!D876+1,FALSE)</f>
        <v>0</v>
      </c>
    </row>
    <row r="877" spans="1:22" ht="15" x14ac:dyDescent="0.25">
      <c r="A877" s="1">
        <v>44</v>
      </c>
      <c r="B877" t="str">
        <f t="shared" si="70"/>
        <v>Tony Mazzuca</v>
      </c>
      <c r="C877">
        <f t="shared" si="71"/>
        <v>7</v>
      </c>
      <c r="D877" s="17">
        <v>15</v>
      </c>
      <c r="E877">
        <v>7</v>
      </c>
      <c r="F877">
        <v>4</v>
      </c>
      <c r="G877">
        <v>3</v>
      </c>
      <c r="H877">
        <v>0</v>
      </c>
      <c r="I877">
        <v>3</v>
      </c>
      <c r="J877">
        <v>0</v>
      </c>
      <c r="K877">
        <v>1</v>
      </c>
      <c r="L877">
        <v>1</v>
      </c>
      <c r="M877">
        <v>1</v>
      </c>
      <c r="N877">
        <v>0</v>
      </c>
      <c r="O877">
        <v>0</v>
      </c>
      <c r="P877">
        <v>0</v>
      </c>
      <c r="Q877">
        <v>0</v>
      </c>
      <c r="R877">
        <v>0</v>
      </c>
      <c r="S877" s="32">
        <f t="shared" si="72"/>
        <v>0</v>
      </c>
      <c r="T877" s="32">
        <f t="shared" si="73"/>
        <v>0</v>
      </c>
      <c r="U877" s="32">
        <f t="shared" si="74"/>
        <v>0</v>
      </c>
      <c r="V877" s="33">
        <f>VLOOKUP(C877,Schedule!$B$3:$T$11,INPUT!D877+1,FALSE)</f>
        <v>8</v>
      </c>
    </row>
    <row r="878" spans="1:22" ht="15" x14ac:dyDescent="0.25">
      <c r="A878" s="1">
        <v>45</v>
      </c>
      <c r="B878" t="str">
        <f t="shared" si="70"/>
        <v>Sean Shoults</v>
      </c>
      <c r="C878">
        <f t="shared" si="71"/>
        <v>7</v>
      </c>
      <c r="D878" s="17">
        <v>15</v>
      </c>
      <c r="E878">
        <v>6</v>
      </c>
      <c r="F878">
        <v>3</v>
      </c>
      <c r="G878">
        <v>1</v>
      </c>
      <c r="H878">
        <v>1</v>
      </c>
      <c r="I878">
        <v>1</v>
      </c>
      <c r="J878">
        <v>2</v>
      </c>
      <c r="K878">
        <v>1</v>
      </c>
      <c r="L878">
        <v>0</v>
      </c>
      <c r="M878">
        <v>0</v>
      </c>
      <c r="N878">
        <v>0</v>
      </c>
      <c r="O878">
        <v>0</v>
      </c>
      <c r="P878">
        <v>0</v>
      </c>
      <c r="Q878">
        <v>0</v>
      </c>
      <c r="R878">
        <v>0</v>
      </c>
      <c r="S878" s="32">
        <f t="shared" si="72"/>
        <v>0</v>
      </c>
      <c r="T878" s="32">
        <f t="shared" si="73"/>
        <v>0</v>
      </c>
      <c r="U878" s="32">
        <f t="shared" si="74"/>
        <v>0</v>
      </c>
      <c r="V878" s="33">
        <f>VLOOKUP(C878,Schedule!$B$3:$T$11,INPUT!D878+1,FALSE)</f>
        <v>8</v>
      </c>
    </row>
    <row r="879" spans="1:22" ht="15" x14ac:dyDescent="0.25">
      <c r="A879" s="1">
        <v>46</v>
      </c>
      <c r="B879" t="str">
        <f t="shared" si="70"/>
        <v>Brian Cox</v>
      </c>
      <c r="C879">
        <f t="shared" si="71"/>
        <v>7</v>
      </c>
      <c r="D879" s="17">
        <v>15</v>
      </c>
      <c r="E879">
        <v>6</v>
      </c>
      <c r="F879">
        <v>5</v>
      </c>
      <c r="G879">
        <v>3</v>
      </c>
      <c r="H879">
        <v>1</v>
      </c>
      <c r="I879">
        <v>0</v>
      </c>
      <c r="J879">
        <v>1</v>
      </c>
      <c r="K879">
        <v>3</v>
      </c>
      <c r="L879">
        <v>0</v>
      </c>
      <c r="M879">
        <v>0</v>
      </c>
      <c r="N879">
        <v>0</v>
      </c>
      <c r="O879">
        <v>0</v>
      </c>
      <c r="P879">
        <v>1</v>
      </c>
      <c r="Q879">
        <v>0</v>
      </c>
      <c r="R879">
        <v>0</v>
      </c>
      <c r="S879" s="32">
        <f t="shared" si="72"/>
        <v>0</v>
      </c>
      <c r="T879" s="32">
        <f t="shared" si="73"/>
        <v>0</v>
      </c>
      <c r="U879" s="32">
        <f t="shared" si="74"/>
        <v>0</v>
      </c>
      <c r="V879" s="33">
        <f>VLOOKUP(C879,Schedule!$B$3:$T$11,INPUT!D879+1,FALSE)</f>
        <v>8</v>
      </c>
    </row>
    <row r="880" spans="1:22" ht="15" x14ac:dyDescent="0.25">
      <c r="A880" s="1">
        <v>47</v>
      </c>
      <c r="B880" t="str">
        <f t="shared" si="70"/>
        <v>Lou Cole</v>
      </c>
      <c r="C880">
        <f t="shared" si="71"/>
        <v>7</v>
      </c>
      <c r="D880" s="17">
        <v>15</v>
      </c>
      <c r="E880">
        <v>7</v>
      </c>
      <c r="F880">
        <v>7</v>
      </c>
      <c r="G880">
        <v>1</v>
      </c>
      <c r="H880">
        <v>0</v>
      </c>
      <c r="I880">
        <v>0</v>
      </c>
      <c r="J880">
        <v>0</v>
      </c>
      <c r="K880">
        <v>1</v>
      </c>
      <c r="L880">
        <v>0</v>
      </c>
      <c r="M880">
        <v>0</v>
      </c>
      <c r="N880">
        <v>0</v>
      </c>
      <c r="O880">
        <v>0</v>
      </c>
      <c r="P880">
        <v>0</v>
      </c>
      <c r="Q880">
        <v>0</v>
      </c>
      <c r="R880">
        <v>0</v>
      </c>
      <c r="S880" s="32">
        <f t="shared" si="72"/>
        <v>0</v>
      </c>
      <c r="T880" s="32">
        <f t="shared" si="73"/>
        <v>0</v>
      </c>
      <c r="U880" s="32">
        <f t="shared" si="74"/>
        <v>0</v>
      </c>
      <c r="V880" s="33">
        <f>VLOOKUP(C880,Schedule!$B$3:$T$11,INPUT!D880+1,FALSE)</f>
        <v>8</v>
      </c>
    </row>
    <row r="881" spans="1:22" ht="15" x14ac:dyDescent="0.25">
      <c r="A881" s="1">
        <v>48</v>
      </c>
      <c r="B881" t="str">
        <f t="shared" si="70"/>
        <v>Mike Haukap</v>
      </c>
      <c r="C881">
        <f t="shared" si="71"/>
        <v>7</v>
      </c>
      <c r="D881" s="17">
        <v>15</v>
      </c>
      <c r="E881">
        <v>7</v>
      </c>
      <c r="F881">
        <v>6</v>
      </c>
      <c r="G881">
        <v>1</v>
      </c>
      <c r="H881">
        <v>0</v>
      </c>
      <c r="I881">
        <v>1</v>
      </c>
      <c r="J881">
        <v>0</v>
      </c>
      <c r="K881">
        <v>1</v>
      </c>
      <c r="L881">
        <v>0</v>
      </c>
      <c r="M881">
        <v>0</v>
      </c>
      <c r="N881">
        <v>0</v>
      </c>
      <c r="O881">
        <v>0</v>
      </c>
      <c r="P881">
        <v>0</v>
      </c>
      <c r="Q881">
        <v>0</v>
      </c>
      <c r="R881">
        <v>0</v>
      </c>
      <c r="S881" s="32">
        <f t="shared" si="72"/>
        <v>0</v>
      </c>
      <c r="T881" s="32">
        <f t="shared" si="73"/>
        <v>0</v>
      </c>
      <c r="U881" s="32">
        <f t="shared" si="74"/>
        <v>0</v>
      </c>
      <c r="V881" s="33">
        <f>VLOOKUP(C881,Schedule!$B$3:$T$11,INPUT!D881+1,FALSE)</f>
        <v>8</v>
      </c>
    </row>
    <row r="882" spans="1:22" ht="15" x14ac:dyDescent="0.25">
      <c r="A882" s="1">
        <v>49</v>
      </c>
      <c r="B882" t="str">
        <f t="shared" si="70"/>
        <v>Adam Wiesehan</v>
      </c>
      <c r="C882">
        <f t="shared" si="71"/>
        <v>7</v>
      </c>
      <c r="D882" s="17">
        <v>15</v>
      </c>
      <c r="E882">
        <v>0</v>
      </c>
      <c r="F882">
        <v>0</v>
      </c>
      <c r="G882">
        <v>0</v>
      </c>
      <c r="H882">
        <v>0</v>
      </c>
      <c r="I882">
        <v>0</v>
      </c>
      <c r="J882">
        <v>0</v>
      </c>
      <c r="K882">
        <v>0</v>
      </c>
      <c r="L882">
        <v>0</v>
      </c>
      <c r="M882">
        <v>0</v>
      </c>
      <c r="N882">
        <v>0</v>
      </c>
      <c r="O882">
        <v>0</v>
      </c>
      <c r="P882">
        <v>0</v>
      </c>
      <c r="Q882">
        <v>0</v>
      </c>
      <c r="R882">
        <v>0</v>
      </c>
      <c r="S882" s="32">
        <f t="shared" si="72"/>
        <v>0</v>
      </c>
      <c r="T882" s="32">
        <f t="shared" si="73"/>
        <v>0</v>
      </c>
      <c r="U882" s="32">
        <f t="shared" si="74"/>
        <v>0</v>
      </c>
      <c r="V882" s="33">
        <f>VLOOKUP(C882,Schedule!$B$3:$T$11,INPUT!D882+1,FALSE)</f>
        <v>8</v>
      </c>
    </row>
    <row r="883" spans="1:22" ht="15" x14ac:dyDescent="0.25">
      <c r="A883" s="1">
        <v>50</v>
      </c>
      <c r="B883" t="str">
        <f t="shared" si="70"/>
        <v>Jerrod Scowden</v>
      </c>
      <c r="C883">
        <f t="shared" si="71"/>
        <v>7</v>
      </c>
      <c r="D883" s="17">
        <v>15</v>
      </c>
      <c r="E883">
        <v>6</v>
      </c>
      <c r="F883">
        <v>6</v>
      </c>
      <c r="G883">
        <v>1</v>
      </c>
      <c r="H883">
        <v>0</v>
      </c>
      <c r="I883">
        <v>0</v>
      </c>
      <c r="J883">
        <v>0</v>
      </c>
      <c r="K883">
        <v>1</v>
      </c>
      <c r="L883">
        <v>0</v>
      </c>
      <c r="M883">
        <v>0</v>
      </c>
      <c r="N883">
        <v>0</v>
      </c>
      <c r="O883">
        <v>0</v>
      </c>
      <c r="P883">
        <v>0</v>
      </c>
      <c r="Q883">
        <v>0</v>
      </c>
      <c r="R883">
        <v>0</v>
      </c>
      <c r="S883" s="32">
        <f t="shared" si="72"/>
        <v>0</v>
      </c>
      <c r="T883" s="32">
        <f t="shared" si="73"/>
        <v>0</v>
      </c>
      <c r="U883" s="32">
        <f t="shared" si="74"/>
        <v>0</v>
      </c>
      <c r="V883" s="33">
        <f>VLOOKUP(C883,Schedule!$B$3:$T$11,INPUT!D883+1,FALSE)</f>
        <v>8</v>
      </c>
    </row>
    <row r="884" spans="1:22" ht="15" x14ac:dyDescent="0.25">
      <c r="A884" s="1">
        <v>51</v>
      </c>
      <c r="B884" t="str">
        <f t="shared" si="70"/>
        <v>Brian Timmons</v>
      </c>
      <c r="C884">
        <f t="shared" si="71"/>
        <v>8</v>
      </c>
      <c r="D884" s="17">
        <v>15</v>
      </c>
      <c r="E884">
        <v>6</v>
      </c>
      <c r="F884">
        <v>5</v>
      </c>
      <c r="G884">
        <v>1</v>
      </c>
      <c r="H884">
        <v>0</v>
      </c>
      <c r="I884">
        <v>0</v>
      </c>
      <c r="J884">
        <v>1</v>
      </c>
      <c r="K884">
        <v>1</v>
      </c>
      <c r="L884">
        <v>0</v>
      </c>
      <c r="M884">
        <v>0</v>
      </c>
      <c r="N884">
        <v>0</v>
      </c>
      <c r="O884">
        <v>0</v>
      </c>
      <c r="P884">
        <v>0</v>
      </c>
      <c r="Q884">
        <v>0</v>
      </c>
      <c r="R884">
        <v>0</v>
      </c>
      <c r="S884" s="32">
        <f t="shared" si="72"/>
        <v>0</v>
      </c>
      <c r="T884" s="32">
        <f t="shared" si="73"/>
        <v>0</v>
      </c>
      <c r="U884" s="32">
        <f t="shared" si="74"/>
        <v>0</v>
      </c>
      <c r="V884" s="33">
        <f>VLOOKUP(C884,Schedule!$B$3:$T$11,INPUT!D884+1,FALSE)</f>
        <v>7</v>
      </c>
    </row>
    <row r="885" spans="1:22" ht="15" x14ac:dyDescent="0.25">
      <c r="A885" s="1">
        <v>52</v>
      </c>
      <c r="B885" t="str">
        <f t="shared" si="70"/>
        <v>Jason Perniciaro</v>
      </c>
      <c r="C885">
        <f t="shared" si="71"/>
        <v>8</v>
      </c>
      <c r="D885" s="17">
        <v>15</v>
      </c>
      <c r="E885">
        <v>6</v>
      </c>
      <c r="F885">
        <v>6</v>
      </c>
      <c r="G885">
        <v>3</v>
      </c>
      <c r="H885">
        <v>0</v>
      </c>
      <c r="I885">
        <v>0</v>
      </c>
      <c r="J885">
        <v>0</v>
      </c>
      <c r="K885">
        <v>2</v>
      </c>
      <c r="L885">
        <v>1</v>
      </c>
      <c r="M885">
        <v>0</v>
      </c>
      <c r="N885">
        <v>0</v>
      </c>
      <c r="O885">
        <v>0</v>
      </c>
      <c r="P885">
        <v>0</v>
      </c>
      <c r="Q885">
        <v>0</v>
      </c>
      <c r="R885">
        <v>0</v>
      </c>
      <c r="S885" s="32">
        <f t="shared" si="72"/>
        <v>0</v>
      </c>
      <c r="T885" s="32">
        <f t="shared" si="73"/>
        <v>0</v>
      </c>
      <c r="U885" s="32">
        <f t="shared" si="74"/>
        <v>0</v>
      </c>
      <c r="V885" s="33">
        <f>VLOOKUP(C885,Schedule!$B$3:$T$11,INPUT!D885+1,FALSE)</f>
        <v>7</v>
      </c>
    </row>
    <row r="886" spans="1:22" ht="15" x14ac:dyDescent="0.25">
      <c r="A886" s="1">
        <v>53</v>
      </c>
      <c r="B886" t="str">
        <f t="shared" si="70"/>
        <v>Jeff Fuller</v>
      </c>
      <c r="C886">
        <f t="shared" si="71"/>
        <v>8</v>
      </c>
      <c r="D886" s="17">
        <v>15</v>
      </c>
      <c r="E886">
        <v>6</v>
      </c>
      <c r="F886">
        <v>6</v>
      </c>
      <c r="G886">
        <v>6</v>
      </c>
      <c r="H886">
        <v>2</v>
      </c>
      <c r="I886">
        <v>0</v>
      </c>
      <c r="J886">
        <v>0</v>
      </c>
      <c r="K886">
        <v>5</v>
      </c>
      <c r="L886">
        <v>0</v>
      </c>
      <c r="M886">
        <v>1</v>
      </c>
      <c r="N886">
        <v>0</v>
      </c>
      <c r="O886">
        <v>0</v>
      </c>
      <c r="P886">
        <v>0</v>
      </c>
      <c r="Q886">
        <v>0</v>
      </c>
      <c r="R886">
        <v>0</v>
      </c>
      <c r="S886" s="32">
        <f t="shared" si="72"/>
        <v>0</v>
      </c>
      <c r="T886" s="32">
        <f t="shared" si="73"/>
        <v>0</v>
      </c>
      <c r="U886" s="32">
        <f t="shared" si="74"/>
        <v>0</v>
      </c>
      <c r="V886" s="33">
        <f>VLOOKUP(C886,Schedule!$B$3:$T$11,INPUT!D886+1,FALSE)</f>
        <v>7</v>
      </c>
    </row>
    <row r="887" spans="1:22" ht="15" x14ac:dyDescent="0.25">
      <c r="A887" s="1">
        <v>54</v>
      </c>
      <c r="B887" t="str">
        <f t="shared" si="70"/>
        <v>Marty Plassmeyer</v>
      </c>
      <c r="C887">
        <f t="shared" si="71"/>
        <v>8</v>
      </c>
      <c r="D887" s="17">
        <v>15</v>
      </c>
      <c r="E887">
        <v>6</v>
      </c>
      <c r="F887">
        <v>6</v>
      </c>
      <c r="G887">
        <v>3</v>
      </c>
      <c r="H887">
        <v>1</v>
      </c>
      <c r="I887">
        <v>0</v>
      </c>
      <c r="J887">
        <v>0</v>
      </c>
      <c r="K887">
        <v>3</v>
      </c>
      <c r="L887">
        <v>0</v>
      </c>
      <c r="M887">
        <v>0</v>
      </c>
      <c r="N887">
        <v>0</v>
      </c>
      <c r="O887">
        <v>1</v>
      </c>
      <c r="P887">
        <v>0</v>
      </c>
      <c r="Q887">
        <v>0</v>
      </c>
      <c r="R887">
        <v>0</v>
      </c>
      <c r="S887" s="32">
        <f t="shared" si="72"/>
        <v>0</v>
      </c>
      <c r="T887" s="32">
        <f t="shared" si="73"/>
        <v>0</v>
      </c>
      <c r="U887" s="32">
        <f t="shared" si="74"/>
        <v>0</v>
      </c>
      <c r="V887" s="33">
        <f>VLOOKUP(C887,Schedule!$B$3:$T$11,INPUT!D887+1,FALSE)</f>
        <v>7</v>
      </c>
    </row>
    <row r="888" spans="1:22" ht="15" x14ac:dyDescent="0.25">
      <c r="A888" s="1">
        <v>55</v>
      </c>
      <c r="B888" t="str">
        <f t="shared" si="70"/>
        <v>Mike McCoy</v>
      </c>
      <c r="C888">
        <f t="shared" si="71"/>
        <v>8</v>
      </c>
      <c r="D888" s="17">
        <v>15</v>
      </c>
      <c r="E888">
        <v>6</v>
      </c>
      <c r="F888">
        <v>6</v>
      </c>
      <c r="G888">
        <v>5</v>
      </c>
      <c r="H888">
        <v>3</v>
      </c>
      <c r="I888">
        <v>0</v>
      </c>
      <c r="J888">
        <v>0</v>
      </c>
      <c r="K888">
        <v>5</v>
      </c>
      <c r="L888">
        <v>0</v>
      </c>
      <c r="M888">
        <v>0</v>
      </c>
      <c r="N888">
        <v>0</v>
      </c>
      <c r="O888">
        <v>0</v>
      </c>
      <c r="P888">
        <v>0</v>
      </c>
      <c r="Q888">
        <v>0</v>
      </c>
      <c r="R888">
        <v>0</v>
      </c>
      <c r="S888" s="32">
        <f t="shared" si="72"/>
        <v>0</v>
      </c>
      <c r="T888" s="32">
        <f t="shared" si="73"/>
        <v>0</v>
      </c>
      <c r="U888" s="32">
        <f t="shared" si="74"/>
        <v>0</v>
      </c>
      <c r="V888" s="33">
        <f>VLOOKUP(C888,Schedule!$B$3:$T$11,INPUT!D888+1,FALSE)</f>
        <v>7</v>
      </c>
    </row>
    <row r="889" spans="1:22" ht="15" x14ac:dyDescent="0.25">
      <c r="A889" s="1">
        <v>56</v>
      </c>
      <c r="B889" t="str">
        <f t="shared" si="70"/>
        <v>Sam Scharenberg</v>
      </c>
      <c r="C889">
        <f t="shared" si="71"/>
        <v>8</v>
      </c>
      <c r="D889" s="17">
        <v>15</v>
      </c>
      <c r="E889">
        <v>6</v>
      </c>
      <c r="F889">
        <v>6</v>
      </c>
      <c r="G889">
        <v>2</v>
      </c>
      <c r="H889">
        <v>1</v>
      </c>
      <c r="I889">
        <v>0</v>
      </c>
      <c r="J889">
        <v>0</v>
      </c>
      <c r="K889">
        <v>2</v>
      </c>
      <c r="L889">
        <v>0</v>
      </c>
      <c r="M889">
        <v>0</v>
      </c>
      <c r="N889">
        <v>0</v>
      </c>
      <c r="O889">
        <v>0</v>
      </c>
      <c r="P889">
        <v>0</v>
      </c>
      <c r="Q889">
        <v>0</v>
      </c>
      <c r="R889">
        <v>0</v>
      </c>
      <c r="S889" s="32">
        <f t="shared" si="72"/>
        <v>0</v>
      </c>
      <c r="T889" s="32">
        <f t="shared" si="73"/>
        <v>0</v>
      </c>
      <c r="U889" s="32">
        <f t="shared" si="74"/>
        <v>0</v>
      </c>
      <c r="V889" s="33">
        <f>VLOOKUP(C889,Schedule!$B$3:$T$11,INPUT!D889+1,FALSE)</f>
        <v>7</v>
      </c>
    </row>
    <row r="890" spans="1:22" ht="15" x14ac:dyDescent="0.25">
      <c r="A890" s="1">
        <v>57</v>
      </c>
      <c r="B890" t="str">
        <f t="shared" si="70"/>
        <v>Sean Lewis</v>
      </c>
      <c r="C890">
        <f t="shared" si="71"/>
        <v>8</v>
      </c>
      <c r="D890" s="17">
        <v>15</v>
      </c>
      <c r="E890">
        <v>6</v>
      </c>
      <c r="F890">
        <v>6</v>
      </c>
      <c r="G890">
        <v>0</v>
      </c>
      <c r="H890">
        <v>0</v>
      </c>
      <c r="I890">
        <v>0</v>
      </c>
      <c r="J890">
        <v>0</v>
      </c>
      <c r="K890">
        <v>0</v>
      </c>
      <c r="L890">
        <v>0</v>
      </c>
      <c r="M890">
        <v>0</v>
      </c>
      <c r="N890">
        <v>0</v>
      </c>
      <c r="O890">
        <v>0</v>
      </c>
      <c r="P890">
        <v>0</v>
      </c>
      <c r="Q890">
        <v>0</v>
      </c>
      <c r="R890">
        <v>0</v>
      </c>
      <c r="S890" s="32">
        <f t="shared" si="72"/>
        <v>0</v>
      </c>
      <c r="T890" s="32">
        <f t="shared" si="73"/>
        <v>0</v>
      </c>
      <c r="U890" s="32">
        <f t="shared" si="74"/>
        <v>0</v>
      </c>
      <c r="V890" s="33">
        <f>VLOOKUP(C890,Schedule!$B$3:$T$11,INPUT!D890+1,FALSE)</f>
        <v>7</v>
      </c>
    </row>
    <row r="891" spans="1:22" ht="15" x14ac:dyDescent="0.25">
      <c r="A891" s="1">
        <v>58</v>
      </c>
      <c r="B891" t="str">
        <f t="shared" si="70"/>
        <v>Ted Wiese</v>
      </c>
      <c r="C891">
        <f t="shared" si="71"/>
        <v>9</v>
      </c>
      <c r="D891" s="17">
        <v>15</v>
      </c>
      <c r="E891">
        <v>5</v>
      </c>
      <c r="F891">
        <v>4</v>
      </c>
      <c r="G891">
        <v>0</v>
      </c>
      <c r="H891">
        <v>0</v>
      </c>
      <c r="I891">
        <v>1</v>
      </c>
      <c r="J891">
        <v>0</v>
      </c>
      <c r="K891">
        <v>0</v>
      </c>
      <c r="L891">
        <v>0</v>
      </c>
      <c r="M891">
        <v>0</v>
      </c>
      <c r="N891">
        <v>0</v>
      </c>
      <c r="O891">
        <v>0</v>
      </c>
      <c r="P891">
        <v>0</v>
      </c>
      <c r="Q891">
        <v>0</v>
      </c>
      <c r="R891">
        <v>0</v>
      </c>
      <c r="S891" s="32">
        <f t="shared" si="72"/>
        <v>0</v>
      </c>
      <c r="T891" s="32">
        <f t="shared" si="73"/>
        <v>0</v>
      </c>
      <c r="U891" s="32">
        <f t="shared" si="74"/>
        <v>0</v>
      </c>
      <c r="V891" s="33">
        <f>VLOOKUP(C891,Schedule!$B$3:$T$11,INPUT!D891+1,FALSE)</f>
        <v>4</v>
      </c>
    </row>
    <row r="892" spans="1:22" ht="15" x14ac:dyDescent="0.25">
      <c r="A892" s="1">
        <v>59</v>
      </c>
      <c r="B892" t="str">
        <f t="shared" si="70"/>
        <v>Bob Farrell</v>
      </c>
      <c r="C892">
        <f t="shared" si="71"/>
        <v>9</v>
      </c>
      <c r="D892" s="17">
        <v>15</v>
      </c>
      <c r="E892">
        <v>4</v>
      </c>
      <c r="F892">
        <v>4</v>
      </c>
      <c r="G892">
        <v>1</v>
      </c>
      <c r="H892">
        <v>0</v>
      </c>
      <c r="I892">
        <v>0</v>
      </c>
      <c r="J892">
        <v>0</v>
      </c>
      <c r="K892">
        <v>1</v>
      </c>
      <c r="L892">
        <v>0</v>
      </c>
      <c r="M892">
        <v>0</v>
      </c>
      <c r="N892">
        <v>0</v>
      </c>
      <c r="O892">
        <v>0</v>
      </c>
      <c r="P892">
        <v>1</v>
      </c>
      <c r="Q892">
        <v>0</v>
      </c>
      <c r="R892">
        <v>0</v>
      </c>
      <c r="S892" s="32">
        <f t="shared" si="72"/>
        <v>0</v>
      </c>
      <c r="T892" s="32">
        <f t="shared" si="73"/>
        <v>0</v>
      </c>
      <c r="U892" s="32">
        <f t="shared" si="74"/>
        <v>0</v>
      </c>
      <c r="V892" s="33">
        <f>VLOOKUP(C892,Schedule!$B$3:$T$11,INPUT!D892+1,FALSE)</f>
        <v>4</v>
      </c>
    </row>
    <row r="893" spans="1:22" ht="15" x14ac:dyDescent="0.25">
      <c r="A893" s="1">
        <v>60</v>
      </c>
      <c r="B893" t="str">
        <f t="shared" si="70"/>
        <v>Jimbo Smith</v>
      </c>
      <c r="C893">
        <f t="shared" si="71"/>
        <v>9</v>
      </c>
      <c r="D893" s="17">
        <v>15</v>
      </c>
      <c r="E893">
        <v>0</v>
      </c>
      <c r="F893">
        <v>0</v>
      </c>
      <c r="G893">
        <v>0</v>
      </c>
      <c r="H893">
        <v>0</v>
      </c>
      <c r="I893">
        <v>0</v>
      </c>
      <c r="J893">
        <v>0</v>
      </c>
      <c r="K893">
        <v>0</v>
      </c>
      <c r="L893">
        <v>0</v>
      </c>
      <c r="M893">
        <v>0</v>
      </c>
      <c r="N893">
        <v>0</v>
      </c>
      <c r="O893">
        <v>0</v>
      </c>
      <c r="P893">
        <v>0</v>
      </c>
      <c r="Q893">
        <v>0</v>
      </c>
      <c r="R893">
        <v>0</v>
      </c>
      <c r="S893" s="32">
        <f t="shared" si="72"/>
        <v>0</v>
      </c>
      <c r="T893" s="32">
        <f t="shared" si="73"/>
        <v>0</v>
      </c>
      <c r="U893" s="32">
        <f t="shared" si="74"/>
        <v>0</v>
      </c>
      <c r="V893" s="33">
        <f>VLOOKUP(C893,Schedule!$B$3:$T$11,INPUT!D893+1,FALSE)</f>
        <v>4</v>
      </c>
    </row>
    <row r="894" spans="1:22" ht="15" x14ac:dyDescent="0.25">
      <c r="A894" s="1">
        <v>61</v>
      </c>
      <c r="B894" t="str">
        <f t="shared" si="70"/>
        <v>Mike Gebhardt</v>
      </c>
      <c r="C894">
        <f t="shared" si="71"/>
        <v>9</v>
      </c>
      <c r="D894" s="17">
        <v>15</v>
      </c>
      <c r="E894">
        <v>5</v>
      </c>
      <c r="F894">
        <v>5</v>
      </c>
      <c r="G894">
        <v>0</v>
      </c>
      <c r="H894">
        <v>0</v>
      </c>
      <c r="I894">
        <v>0</v>
      </c>
      <c r="J894">
        <v>0</v>
      </c>
      <c r="K894">
        <v>0</v>
      </c>
      <c r="L894">
        <v>0</v>
      </c>
      <c r="M894">
        <v>0</v>
      </c>
      <c r="N894">
        <v>0</v>
      </c>
      <c r="O894">
        <v>0</v>
      </c>
      <c r="P894">
        <v>0</v>
      </c>
      <c r="Q894">
        <v>0</v>
      </c>
      <c r="R894">
        <v>0</v>
      </c>
      <c r="S894" s="32">
        <f t="shared" si="72"/>
        <v>0</v>
      </c>
      <c r="T894" s="32">
        <f t="shared" si="73"/>
        <v>0</v>
      </c>
      <c r="U894" s="32">
        <f t="shared" si="74"/>
        <v>0</v>
      </c>
      <c r="V894" s="33">
        <f>VLOOKUP(C894,Schedule!$B$3:$T$11,INPUT!D894+1,FALSE)</f>
        <v>4</v>
      </c>
    </row>
    <row r="895" spans="1:22" ht="15" x14ac:dyDescent="0.25">
      <c r="A895" s="1">
        <v>62</v>
      </c>
      <c r="B895" t="str">
        <f t="shared" si="70"/>
        <v>Larry Lasley</v>
      </c>
      <c r="C895">
        <f t="shared" si="71"/>
        <v>9</v>
      </c>
      <c r="D895" s="17">
        <v>15</v>
      </c>
      <c r="E895">
        <v>0</v>
      </c>
      <c r="F895">
        <v>0</v>
      </c>
      <c r="G895">
        <v>0</v>
      </c>
      <c r="H895">
        <v>0</v>
      </c>
      <c r="I895">
        <v>0</v>
      </c>
      <c r="J895">
        <v>0</v>
      </c>
      <c r="K895">
        <v>0</v>
      </c>
      <c r="L895">
        <v>0</v>
      </c>
      <c r="M895">
        <v>0</v>
      </c>
      <c r="N895">
        <v>0</v>
      </c>
      <c r="O895">
        <v>0</v>
      </c>
      <c r="P895">
        <v>0</v>
      </c>
      <c r="Q895">
        <v>0</v>
      </c>
      <c r="R895">
        <v>0</v>
      </c>
      <c r="S895" s="32">
        <f t="shared" si="72"/>
        <v>0</v>
      </c>
      <c r="T895" s="32">
        <f t="shared" si="73"/>
        <v>0</v>
      </c>
      <c r="U895" s="32">
        <f t="shared" si="74"/>
        <v>0</v>
      </c>
      <c r="V895" s="33">
        <f>VLOOKUP(C895,Schedule!$B$3:$T$11,INPUT!D895+1,FALSE)</f>
        <v>4</v>
      </c>
    </row>
    <row r="896" spans="1:22" ht="15" x14ac:dyDescent="0.25">
      <c r="A896" s="1">
        <v>63</v>
      </c>
      <c r="B896" t="str">
        <f t="shared" si="70"/>
        <v>Doug McCluskey</v>
      </c>
      <c r="C896">
        <f t="shared" si="71"/>
        <v>9</v>
      </c>
      <c r="D896" s="17">
        <v>15</v>
      </c>
      <c r="E896">
        <v>4</v>
      </c>
      <c r="F896">
        <v>4</v>
      </c>
      <c r="G896">
        <v>0</v>
      </c>
      <c r="H896">
        <v>0</v>
      </c>
      <c r="I896">
        <v>0</v>
      </c>
      <c r="J896">
        <v>0</v>
      </c>
      <c r="K896">
        <v>0</v>
      </c>
      <c r="L896">
        <v>0</v>
      </c>
      <c r="M896">
        <v>0</v>
      </c>
      <c r="N896">
        <v>0</v>
      </c>
      <c r="O896">
        <v>0</v>
      </c>
      <c r="P896">
        <v>0</v>
      </c>
      <c r="Q896">
        <v>0</v>
      </c>
      <c r="R896">
        <v>0</v>
      </c>
      <c r="S896" s="32">
        <f t="shared" si="72"/>
        <v>0</v>
      </c>
      <c r="T896" s="32">
        <f t="shared" si="73"/>
        <v>0</v>
      </c>
      <c r="U896" s="32">
        <f t="shared" si="74"/>
        <v>0</v>
      </c>
      <c r="V896" s="33">
        <f>VLOOKUP(C896,Schedule!$B$3:$T$11,INPUT!D896+1,FALSE)</f>
        <v>4</v>
      </c>
    </row>
    <row r="897" spans="1:22" ht="15" x14ac:dyDescent="0.25">
      <c r="A897" s="1">
        <v>64</v>
      </c>
      <c r="B897" t="str">
        <f t="shared" si="70"/>
        <v>Tyler Rosen</v>
      </c>
      <c r="C897">
        <f t="shared" si="71"/>
        <v>9</v>
      </c>
      <c r="D897" s="17">
        <v>15</v>
      </c>
      <c r="E897">
        <v>5</v>
      </c>
      <c r="F897">
        <v>5</v>
      </c>
      <c r="G897">
        <v>0</v>
      </c>
      <c r="H897">
        <v>0</v>
      </c>
      <c r="I897">
        <v>0</v>
      </c>
      <c r="J897">
        <v>0</v>
      </c>
      <c r="K897">
        <v>0</v>
      </c>
      <c r="L897">
        <v>0</v>
      </c>
      <c r="M897">
        <v>0</v>
      </c>
      <c r="N897">
        <v>0</v>
      </c>
      <c r="O897">
        <v>0</v>
      </c>
      <c r="P897">
        <v>0</v>
      </c>
      <c r="Q897">
        <v>0</v>
      </c>
      <c r="R897">
        <v>0</v>
      </c>
      <c r="S897" s="32">
        <f t="shared" si="72"/>
        <v>0</v>
      </c>
      <c r="T897" s="32">
        <f t="shared" si="73"/>
        <v>0</v>
      </c>
      <c r="U897" s="32">
        <f t="shared" si="74"/>
        <v>0</v>
      </c>
      <c r="V897" s="33">
        <f>VLOOKUP(C897,Schedule!$B$3:$T$11,INPUT!D897+1,FALSE)</f>
        <v>4</v>
      </c>
    </row>
    <row r="898" spans="1:22" ht="15" x14ac:dyDescent="0.25">
      <c r="A898" s="1">
        <v>1</v>
      </c>
      <c r="B898" t="str">
        <f t="shared" si="70"/>
        <v>Phil Alles</v>
      </c>
      <c r="C898">
        <f t="shared" si="71"/>
        <v>1</v>
      </c>
      <c r="D898" s="17">
        <v>16</v>
      </c>
      <c r="E898">
        <v>4</v>
      </c>
      <c r="F898">
        <v>4</v>
      </c>
      <c r="G898">
        <v>4</v>
      </c>
      <c r="H898">
        <v>4</v>
      </c>
      <c r="I898">
        <v>0</v>
      </c>
      <c r="J898">
        <v>0</v>
      </c>
      <c r="K898">
        <v>3</v>
      </c>
      <c r="L898">
        <v>1</v>
      </c>
      <c r="M898">
        <v>0</v>
      </c>
      <c r="N898">
        <v>0</v>
      </c>
      <c r="O898">
        <v>0</v>
      </c>
      <c r="P898">
        <v>0</v>
      </c>
      <c r="Q898">
        <v>0</v>
      </c>
      <c r="R898">
        <v>0</v>
      </c>
      <c r="S898" s="32">
        <f t="shared" si="72"/>
        <v>0</v>
      </c>
      <c r="T898" s="32">
        <f t="shared" si="73"/>
        <v>0</v>
      </c>
      <c r="U898" s="32">
        <f t="shared" si="74"/>
        <v>0</v>
      </c>
      <c r="V898" s="33">
        <f>VLOOKUP(C898,Schedule!$B$3:$T$11,INPUT!D898+1,FALSE)</f>
        <v>5</v>
      </c>
    </row>
    <row r="899" spans="1:22" ht="15" x14ac:dyDescent="0.25">
      <c r="A899" s="1">
        <v>2</v>
      </c>
      <c r="B899" t="str">
        <f t="shared" si="70"/>
        <v>Mike Rainbolt</v>
      </c>
      <c r="C899">
        <f t="shared" si="71"/>
        <v>1</v>
      </c>
      <c r="D899" s="17">
        <v>16</v>
      </c>
      <c r="E899">
        <v>4</v>
      </c>
      <c r="F899">
        <v>4</v>
      </c>
      <c r="G899">
        <v>4</v>
      </c>
      <c r="H899">
        <v>4</v>
      </c>
      <c r="I899">
        <v>0</v>
      </c>
      <c r="J899">
        <v>0</v>
      </c>
      <c r="K899">
        <v>3</v>
      </c>
      <c r="L899">
        <v>0</v>
      </c>
      <c r="M899">
        <v>0</v>
      </c>
      <c r="N899">
        <v>1</v>
      </c>
      <c r="O899">
        <v>1</v>
      </c>
      <c r="P899">
        <v>0</v>
      </c>
      <c r="Q899">
        <v>0</v>
      </c>
      <c r="R899">
        <v>1</v>
      </c>
      <c r="S899" s="32">
        <f t="shared" si="72"/>
        <v>0</v>
      </c>
      <c r="T899" s="32">
        <f t="shared" si="73"/>
        <v>0</v>
      </c>
      <c r="U899" s="32">
        <f t="shared" si="74"/>
        <v>0</v>
      </c>
      <c r="V899" s="33">
        <f>VLOOKUP(C899,Schedule!$B$3:$T$11,INPUT!D899+1,FALSE)</f>
        <v>5</v>
      </c>
    </row>
    <row r="900" spans="1:22" ht="15" x14ac:dyDescent="0.25">
      <c r="A900" s="1">
        <v>3</v>
      </c>
      <c r="B900" t="str">
        <f t="shared" si="70"/>
        <v>Steven Dooley</v>
      </c>
      <c r="C900">
        <f t="shared" si="71"/>
        <v>1</v>
      </c>
      <c r="D900" s="17">
        <v>16</v>
      </c>
      <c r="E900">
        <v>3</v>
      </c>
      <c r="F900">
        <v>3</v>
      </c>
      <c r="G900">
        <v>2</v>
      </c>
      <c r="H900">
        <v>1</v>
      </c>
      <c r="I900">
        <v>0</v>
      </c>
      <c r="J900">
        <v>0</v>
      </c>
      <c r="K900">
        <v>2</v>
      </c>
      <c r="L900">
        <v>0</v>
      </c>
      <c r="M900">
        <v>0</v>
      </c>
      <c r="N900">
        <v>0</v>
      </c>
      <c r="O900">
        <v>0</v>
      </c>
      <c r="P900">
        <v>0</v>
      </c>
      <c r="Q900">
        <v>0</v>
      </c>
      <c r="R900">
        <v>0</v>
      </c>
      <c r="S900" s="32">
        <f t="shared" si="72"/>
        <v>0</v>
      </c>
      <c r="T900" s="32">
        <f t="shared" si="73"/>
        <v>0</v>
      </c>
      <c r="U900" s="32">
        <f t="shared" si="74"/>
        <v>0</v>
      </c>
      <c r="V900" s="33">
        <f>VLOOKUP(C900,Schedule!$B$3:$T$11,INPUT!D900+1,FALSE)</f>
        <v>5</v>
      </c>
    </row>
    <row r="901" spans="1:22" ht="15" x14ac:dyDescent="0.25">
      <c r="A901" s="1">
        <v>4</v>
      </c>
      <c r="B901" t="str">
        <f t="shared" si="70"/>
        <v>Dave Kohring</v>
      </c>
      <c r="C901">
        <f t="shared" si="71"/>
        <v>1</v>
      </c>
      <c r="D901" s="17">
        <v>16</v>
      </c>
      <c r="E901">
        <v>0</v>
      </c>
      <c r="F901">
        <v>0</v>
      </c>
      <c r="G901">
        <v>0</v>
      </c>
      <c r="H901">
        <v>0</v>
      </c>
      <c r="I901">
        <v>0</v>
      </c>
      <c r="J901">
        <v>0</v>
      </c>
      <c r="K901">
        <v>0</v>
      </c>
      <c r="L901">
        <v>0</v>
      </c>
      <c r="M901">
        <v>0</v>
      </c>
      <c r="N901">
        <v>0</v>
      </c>
      <c r="O901">
        <v>0</v>
      </c>
      <c r="P901">
        <v>0</v>
      </c>
      <c r="Q901">
        <v>0</v>
      </c>
      <c r="R901">
        <v>0</v>
      </c>
      <c r="S901" s="32">
        <f t="shared" si="72"/>
        <v>0</v>
      </c>
      <c r="T901" s="32">
        <f t="shared" si="73"/>
        <v>0</v>
      </c>
      <c r="U901" s="32">
        <f t="shared" si="74"/>
        <v>0</v>
      </c>
      <c r="V901" s="33">
        <f>VLOOKUP(C901,Schedule!$B$3:$T$11,INPUT!D901+1,FALSE)</f>
        <v>5</v>
      </c>
    </row>
    <row r="902" spans="1:22" ht="15" x14ac:dyDescent="0.25">
      <c r="A902" s="1">
        <v>5</v>
      </c>
      <c r="B902" t="str">
        <f t="shared" si="70"/>
        <v>Rick Funk</v>
      </c>
      <c r="C902">
        <f t="shared" si="71"/>
        <v>1</v>
      </c>
      <c r="D902" s="17">
        <v>16</v>
      </c>
      <c r="E902">
        <v>0</v>
      </c>
      <c r="F902">
        <v>0</v>
      </c>
      <c r="G902">
        <v>0</v>
      </c>
      <c r="H902">
        <v>0</v>
      </c>
      <c r="I902">
        <v>0</v>
      </c>
      <c r="J902">
        <v>0</v>
      </c>
      <c r="K902">
        <v>0</v>
      </c>
      <c r="L902">
        <v>0</v>
      </c>
      <c r="M902">
        <v>0</v>
      </c>
      <c r="N902">
        <v>0</v>
      </c>
      <c r="O902">
        <v>0</v>
      </c>
      <c r="P902">
        <v>0</v>
      </c>
      <c r="Q902">
        <v>0</v>
      </c>
      <c r="R902">
        <v>0</v>
      </c>
      <c r="S902" s="32">
        <f t="shared" si="72"/>
        <v>0</v>
      </c>
      <c r="T902" s="32">
        <f t="shared" si="73"/>
        <v>0</v>
      </c>
      <c r="U902" s="32">
        <f t="shared" si="74"/>
        <v>0</v>
      </c>
      <c r="V902" s="33">
        <f>VLOOKUP(C902,Schedule!$B$3:$T$11,INPUT!D902+1,FALSE)</f>
        <v>5</v>
      </c>
    </row>
    <row r="903" spans="1:22" ht="15" x14ac:dyDescent="0.25">
      <c r="A903" s="1">
        <v>6</v>
      </c>
      <c r="B903" t="str">
        <f t="shared" si="70"/>
        <v>Marc Rosen</v>
      </c>
      <c r="C903">
        <f t="shared" si="71"/>
        <v>1</v>
      </c>
      <c r="D903" s="17">
        <v>16</v>
      </c>
      <c r="E903">
        <v>4</v>
      </c>
      <c r="F903">
        <v>3</v>
      </c>
      <c r="G903">
        <v>1</v>
      </c>
      <c r="H903">
        <v>1</v>
      </c>
      <c r="I903">
        <v>1</v>
      </c>
      <c r="J903">
        <v>0</v>
      </c>
      <c r="K903">
        <v>1</v>
      </c>
      <c r="L903">
        <v>0</v>
      </c>
      <c r="M903">
        <v>0</v>
      </c>
      <c r="N903">
        <v>0</v>
      </c>
      <c r="O903">
        <v>0</v>
      </c>
      <c r="P903">
        <v>0</v>
      </c>
      <c r="Q903">
        <v>0</v>
      </c>
      <c r="R903">
        <v>0</v>
      </c>
      <c r="S903" s="32">
        <f t="shared" si="72"/>
        <v>0</v>
      </c>
      <c r="T903" s="32">
        <f t="shared" si="73"/>
        <v>0</v>
      </c>
      <c r="U903" s="32">
        <f t="shared" si="74"/>
        <v>0</v>
      </c>
      <c r="V903" s="33">
        <f>VLOOKUP(C903,Schedule!$B$3:$T$11,INPUT!D903+1,FALSE)</f>
        <v>5</v>
      </c>
    </row>
    <row r="904" spans="1:22" ht="15" x14ac:dyDescent="0.25">
      <c r="A904" s="1">
        <v>7</v>
      </c>
      <c r="B904" t="str">
        <f t="shared" si="70"/>
        <v>Jeremy Lentz</v>
      </c>
      <c r="C904">
        <f t="shared" si="71"/>
        <v>1</v>
      </c>
      <c r="D904" s="17">
        <v>16</v>
      </c>
      <c r="E904">
        <v>0</v>
      </c>
      <c r="F904">
        <v>0</v>
      </c>
      <c r="G904">
        <v>0</v>
      </c>
      <c r="H904">
        <v>0</v>
      </c>
      <c r="I904">
        <v>0</v>
      </c>
      <c r="J904">
        <v>0</v>
      </c>
      <c r="K904">
        <v>0</v>
      </c>
      <c r="L904">
        <v>0</v>
      </c>
      <c r="M904">
        <v>0</v>
      </c>
      <c r="N904">
        <v>0</v>
      </c>
      <c r="O904">
        <v>0</v>
      </c>
      <c r="P904">
        <v>0</v>
      </c>
      <c r="Q904">
        <v>0</v>
      </c>
      <c r="R904">
        <v>0</v>
      </c>
      <c r="S904" s="32">
        <f t="shared" si="72"/>
        <v>0</v>
      </c>
      <c r="T904" s="32">
        <f t="shared" si="73"/>
        <v>0</v>
      </c>
      <c r="U904" s="32">
        <f t="shared" si="74"/>
        <v>0</v>
      </c>
      <c r="V904" s="33">
        <f>VLOOKUP(C904,Schedule!$B$3:$T$11,INPUT!D904+1,FALSE)</f>
        <v>5</v>
      </c>
    </row>
    <row r="905" spans="1:22" ht="15" x14ac:dyDescent="0.25">
      <c r="A905" s="1">
        <v>8</v>
      </c>
      <c r="B905" t="str">
        <f t="shared" si="70"/>
        <v>Donnie Rulo</v>
      </c>
      <c r="C905">
        <f t="shared" si="71"/>
        <v>2</v>
      </c>
      <c r="D905" s="17">
        <v>16</v>
      </c>
      <c r="E905">
        <v>9</v>
      </c>
      <c r="F905">
        <v>7</v>
      </c>
      <c r="G905">
        <v>2</v>
      </c>
      <c r="H905">
        <v>1</v>
      </c>
      <c r="I905">
        <v>1</v>
      </c>
      <c r="J905">
        <v>1</v>
      </c>
      <c r="K905">
        <v>2</v>
      </c>
      <c r="L905">
        <v>0</v>
      </c>
      <c r="M905">
        <v>0</v>
      </c>
      <c r="N905">
        <v>0</v>
      </c>
      <c r="O905">
        <v>0</v>
      </c>
      <c r="P905">
        <v>0</v>
      </c>
      <c r="Q905">
        <v>0</v>
      </c>
      <c r="R905">
        <v>0</v>
      </c>
      <c r="S905" s="32">
        <f t="shared" si="72"/>
        <v>0</v>
      </c>
      <c r="T905" s="32">
        <f t="shared" si="73"/>
        <v>0</v>
      </c>
      <c r="U905" s="32">
        <f t="shared" si="74"/>
        <v>0</v>
      </c>
      <c r="V905" s="33">
        <f>VLOOKUP(C905,Schedule!$B$3:$T$11,INPUT!D905+1,FALSE)</f>
        <v>4</v>
      </c>
    </row>
    <row r="906" spans="1:22" ht="15" x14ac:dyDescent="0.25">
      <c r="A906" s="1">
        <v>9</v>
      </c>
      <c r="B906" t="str">
        <f t="shared" si="70"/>
        <v>Ernie Luna</v>
      </c>
      <c r="C906">
        <f t="shared" si="71"/>
        <v>2</v>
      </c>
      <c r="D906" s="17">
        <v>16</v>
      </c>
      <c r="E906">
        <v>9</v>
      </c>
      <c r="F906">
        <v>9</v>
      </c>
      <c r="G906">
        <v>4</v>
      </c>
      <c r="H906">
        <v>4</v>
      </c>
      <c r="I906">
        <v>0</v>
      </c>
      <c r="J906">
        <v>0</v>
      </c>
      <c r="K906">
        <v>3</v>
      </c>
      <c r="L906">
        <v>0</v>
      </c>
      <c r="M906">
        <v>0</v>
      </c>
      <c r="N906">
        <v>1</v>
      </c>
      <c r="O906">
        <v>0</v>
      </c>
      <c r="P906">
        <v>1</v>
      </c>
      <c r="Q906">
        <v>0</v>
      </c>
      <c r="R906">
        <v>0</v>
      </c>
      <c r="S906" s="32">
        <f t="shared" si="72"/>
        <v>0</v>
      </c>
      <c r="T906" s="32">
        <f t="shared" si="73"/>
        <v>0</v>
      </c>
      <c r="U906" s="32">
        <f t="shared" si="74"/>
        <v>0</v>
      </c>
      <c r="V906" s="33">
        <f>VLOOKUP(C906,Schedule!$B$3:$T$11,INPUT!D906+1,FALSE)</f>
        <v>4</v>
      </c>
    </row>
    <row r="907" spans="1:22" ht="15" x14ac:dyDescent="0.25">
      <c r="A907" s="1">
        <v>10</v>
      </c>
      <c r="B907" t="str">
        <f t="shared" si="70"/>
        <v>Lee Renfrow</v>
      </c>
      <c r="C907">
        <f t="shared" si="71"/>
        <v>2</v>
      </c>
      <c r="D907" s="17">
        <v>16</v>
      </c>
      <c r="E907">
        <v>8</v>
      </c>
      <c r="F907">
        <v>7</v>
      </c>
      <c r="G907">
        <v>3</v>
      </c>
      <c r="H907">
        <v>2</v>
      </c>
      <c r="I907">
        <v>1</v>
      </c>
      <c r="J907">
        <v>0</v>
      </c>
      <c r="K907">
        <v>3</v>
      </c>
      <c r="L907">
        <v>0</v>
      </c>
      <c r="M907">
        <v>0</v>
      </c>
      <c r="N907">
        <v>0</v>
      </c>
      <c r="O907">
        <v>0</v>
      </c>
      <c r="P907">
        <v>0</v>
      </c>
      <c r="Q907">
        <v>0</v>
      </c>
      <c r="R907">
        <v>0</v>
      </c>
      <c r="S907" s="32">
        <f t="shared" si="72"/>
        <v>0</v>
      </c>
      <c r="T907" s="32">
        <f t="shared" si="73"/>
        <v>0</v>
      </c>
      <c r="U907" s="32">
        <f t="shared" si="74"/>
        <v>0</v>
      </c>
      <c r="V907" s="33">
        <f>VLOOKUP(C907,Schedule!$B$3:$T$11,INPUT!D907+1,FALSE)</f>
        <v>4</v>
      </c>
    </row>
    <row r="908" spans="1:22" ht="15" x14ac:dyDescent="0.25">
      <c r="A908" s="1">
        <v>11</v>
      </c>
      <c r="B908" t="str">
        <f t="shared" si="70"/>
        <v>Ruben Plancart</v>
      </c>
      <c r="C908">
        <f t="shared" si="71"/>
        <v>2</v>
      </c>
      <c r="D908" s="17">
        <v>16</v>
      </c>
      <c r="E908">
        <v>8</v>
      </c>
      <c r="F908">
        <v>7</v>
      </c>
      <c r="G908">
        <v>4</v>
      </c>
      <c r="H908">
        <v>3</v>
      </c>
      <c r="I908">
        <v>1</v>
      </c>
      <c r="J908">
        <v>0</v>
      </c>
      <c r="K908">
        <v>4</v>
      </c>
      <c r="L908">
        <v>0</v>
      </c>
      <c r="M908">
        <v>0</v>
      </c>
      <c r="N908">
        <v>0</v>
      </c>
      <c r="O908">
        <v>0</v>
      </c>
      <c r="P908">
        <v>0</v>
      </c>
      <c r="Q908">
        <v>0</v>
      </c>
      <c r="R908">
        <v>0</v>
      </c>
      <c r="S908" s="32">
        <f t="shared" si="72"/>
        <v>0</v>
      </c>
      <c r="T908" s="32">
        <f t="shared" si="73"/>
        <v>0</v>
      </c>
      <c r="U908" s="32">
        <f t="shared" si="74"/>
        <v>0</v>
      </c>
      <c r="V908" s="33">
        <f>VLOOKUP(C908,Schedule!$B$3:$T$11,INPUT!D908+1,FALSE)</f>
        <v>4</v>
      </c>
    </row>
    <row r="909" spans="1:22" ht="15" x14ac:dyDescent="0.25">
      <c r="A909" s="1">
        <v>12</v>
      </c>
      <c r="B909" t="str">
        <f t="shared" si="70"/>
        <v>Gerald Brown</v>
      </c>
      <c r="C909">
        <f t="shared" si="71"/>
        <v>2</v>
      </c>
      <c r="D909" s="17">
        <v>16</v>
      </c>
      <c r="E909">
        <v>0</v>
      </c>
      <c r="F909">
        <v>0</v>
      </c>
      <c r="G909">
        <v>0</v>
      </c>
      <c r="H909">
        <v>0</v>
      </c>
      <c r="I909">
        <v>0</v>
      </c>
      <c r="J909">
        <v>0</v>
      </c>
      <c r="K909">
        <v>0</v>
      </c>
      <c r="L909">
        <v>0</v>
      </c>
      <c r="M909">
        <v>0</v>
      </c>
      <c r="N909">
        <v>0</v>
      </c>
      <c r="O909">
        <v>0</v>
      </c>
      <c r="P909">
        <v>0</v>
      </c>
      <c r="Q909">
        <v>0</v>
      </c>
      <c r="R909">
        <v>0</v>
      </c>
      <c r="S909" s="32">
        <f t="shared" si="72"/>
        <v>0</v>
      </c>
      <c r="T909" s="32">
        <f t="shared" si="73"/>
        <v>0</v>
      </c>
      <c r="U909" s="32">
        <f t="shared" si="74"/>
        <v>0</v>
      </c>
      <c r="V909" s="33">
        <f>VLOOKUP(C909,Schedule!$B$3:$T$11,INPUT!D909+1,FALSE)</f>
        <v>4</v>
      </c>
    </row>
    <row r="910" spans="1:22" ht="15" x14ac:dyDescent="0.25">
      <c r="A910" s="1">
        <v>13</v>
      </c>
      <c r="B910" t="str">
        <f t="shared" si="70"/>
        <v>Mike Jung</v>
      </c>
      <c r="C910">
        <f t="shared" si="71"/>
        <v>2</v>
      </c>
      <c r="D910" s="17">
        <v>16</v>
      </c>
      <c r="E910">
        <v>8</v>
      </c>
      <c r="F910">
        <v>8</v>
      </c>
      <c r="G910">
        <v>5</v>
      </c>
      <c r="H910">
        <v>3</v>
      </c>
      <c r="I910">
        <v>0</v>
      </c>
      <c r="J910">
        <v>0</v>
      </c>
      <c r="K910">
        <v>2</v>
      </c>
      <c r="L910">
        <v>2</v>
      </c>
      <c r="M910">
        <v>1</v>
      </c>
      <c r="N910">
        <v>0</v>
      </c>
      <c r="O910">
        <v>0</v>
      </c>
      <c r="P910">
        <v>0</v>
      </c>
      <c r="Q910">
        <v>0</v>
      </c>
      <c r="R910">
        <v>0</v>
      </c>
      <c r="S910" s="32">
        <f t="shared" si="72"/>
        <v>0</v>
      </c>
      <c r="T910" s="32">
        <f t="shared" si="73"/>
        <v>0</v>
      </c>
      <c r="U910" s="32">
        <f t="shared" si="74"/>
        <v>0</v>
      </c>
      <c r="V910" s="33">
        <f>VLOOKUP(C910,Schedule!$B$3:$T$11,INPUT!D910+1,FALSE)</f>
        <v>4</v>
      </c>
    </row>
    <row r="911" spans="1:22" ht="15" x14ac:dyDescent="0.25">
      <c r="A911" s="1">
        <v>14</v>
      </c>
      <c r="B911" t="str">
        <f t="shared" si="70"/>
        <v>Paul Thomas</v>
      </c>
      <c r="C911">
        <f t="shared" si="71"/>
        <v>2</v>
      </c>
      <c r="D911" s="17">
        <v>16</v>
      </c>
      <c r="E911">
        <v>0</v>
      </c>
      <c r="F911">
        <v>0</v>
      </c>
      <c r="G911">
        <v>0</v>
      </c>
      <c r="H911">
        <v>0</v>
      </c>
      <c r="I911">
        <v>0</v>
      </c>
      <c r="J911">
        <v>0</v>
      </c>
      <c r="K911">
        <v>0</v>
      </c>
      <c r="L911">
        <v>0</v>
      </c>
      <c r="M911">
        <v>0</v>
      </c>
      <c r="N911">
        <v>0</v>
      </c>
      <c r="O911">
        <v>0</v>
      </c>
      <c r="P911">
        <v>0</v>
      </c>
      <c r="Q911">
        <v>0</v>
      </c>
      <c r="R911">
        <v>0</v>
      </c>
      <c r="S911" s="32">
        <f t="shared" si="72"/>
        <v>0</v>
      </c>
      <c r="T911" s="32">
        <f t="shared" si="73"/>
        <v>0</v>
      </c>
      <c r="U911" s="32">
        <f t="shared" si="74"/>
        <v>0</v>
      </c>
      <c r="V911" s="33">
        <f>VLOOKUP(C911,Schedule!$B$3:$T$11,INPUT!D911+1,FALSE)</f>
        <v>4</v>
      </c>
    </row>
    <row r="912" spans="1:22" ht="15" x14ac:dyDescent="0.25">
      <c r="A912" s="1">
        <v>15</v>
      </c>
      <c r="B912" t="str">
        <f t="shared" si="70"/>
        <v>Sean Peters</v>
      </c>
      <c r="C912">
        <f t="shared" si="71"/>
        <v>3</v>
      </c>
      <c r="D912" s="17">
        <v>16</v>
      </c>
      <c r="E912">
        <v>0</v>
      </c>
      <c r="F912">
        <v>0</v>
      </c>
      <c r="G912">
        <v>0</v>
      </c>
      <c r="H912">
        <v>0</v>
      </c>
      <c r="I912">
        <v>0</v>
      </c>
      <c r="J912">
        <v>0</v>
      </c>
      <c r="K912">
        <v>0</v>
      </c>
      <c r="L912">
        <v>0</v>
      </c>
      <c r="M912">
        <v>0</v>
      </c>
      <c r="N912">
        <v>0</v>
      </c>
      <c r="O912">
        <v>0</v>
      </c>
      <c r="P912">
        <v>0</v>
      </c>
      <c r="Q912">
        <v>0</v>
      </c>
      <c r="R912">
        <v>0</v>
      </c>
      <c r="S912" s="32">
        <f t="shared" si="72"/>
        <v>0</v>
      </c>
      <c r="T912" s="32">
        <f t="shared" si="73"/>
        <v>0</v>
      </c>
      <c r="U912" s="32">
        <f t="shared" si="74"/>
        <v>0</v>
      </c>
      <c r="V912" s="33">
        <f>VLOOKUP(C912,Schedule!$B$3:$T$11,INPUT!D912+1,FALSE)</f>
        <v>6</v>
      </c>
    </row>
    <row r="913" spans="1:22" ht="15" x14ac:dyDescent="0.25">
      <c r="A913" s="1">
        <v>16</v>
      </c>
      <c r="B913" t="str">
        <f t="shared" si="70"/>
        <v>Brendan Murphy</v>
      </c>
      <c r="C913">
        <f t="shared" si="71"/>
        <v>3</v>
      </c>
      <c r="D913" s="17">
        <v>16</v>
      </c>
      <c r="E913">
        <v>7</v>
      </c>
      <c r="F913">
        <v>7</v>
      </c>
      <c r="G913">
        <v>4</v>
      </c>
      <c r="H913">
        <v>1</v>
      </c>
      <c r="I913">
        <v>0</v>
      </c>
      <c r="J913">
        <v>0</v>
      </c>
      <c r="K913">
        <v>3</v>
      </c>
      <c r="L913">
        <v>1</v>
      </c>
      <c r="M913">
        <v>0</v>
      </c>
      <c r="N913">
        <v>0</v>
      </c>
      <c r="O913">
        <v>0</v>
      </c>
      <c r="P913">
        <v>0</v>
      </c>
      <c r="Q913">
        <v>1</v>
      </c>
      <c r="R913">
        <v>0</v>
      </c>
      <c r="S913" s="32">
        <f t="shared" si="72"/>
        <v>0</v>
      </c>
      <c r="T913" s="32">
        <f t="shared" si="73"/>
        <v>0</v>
      </c>
      <c r="U913" s="32">
        <f t="shared" si="74"/>
        <v>0</v>
      </c>
      <c r="V913" s="33">
        <f>VLOOKUP(C913,Schedule!$B$3:$T$11,INPUT!D913+1,FALSE)</f>
        <v>6</v>
      </c>
    </row>
    <row r="914" spans="1:22" ht="15" x14ac:dyDescent="0.25">
      <c r="A914" s="1">
        <v>17</v>
      </c>
      <c r="B914" t="str">
        <f t="shared" si="70"/>
        <v>Jim Gangloff</v>
      </c>
      <c r="C914">
        <f t="shared" si="71"/>
        <v>3</v>
      </c>
      <c r="D914" s="17">
        <v>16</v>
      </c>
      <c r="E914">
        <v>7</v>
      </c>
      <c r="F914">
        <v>7</v>
      </c>
      <c r="G914">
        <v>5</v>
      </c>
      <c r="H914">
        <v>0</v>
      </c>
      <c r="I914">
        <v>0</v>
      </c>
      <c r="J914">
        <v>0</v>
      </c>
      <c r="K914">
        <v>5</v>
      </c>
      <c r="L914">
        <v>0</v>
      </c>
      <c r="M914">
        <v>0</v>
      </c>
      <c r="N914">
        <v>0</v>
      </c>
      <c r="O914">
        <v>0</v>
      </c>
      <c r="P914">
        <v>0</v>
      </c>
      <c r="Q914">
        <v>0</v>
      </c>
      <c r="R914">
        <v>0</v>
      </c>
      <c r="S914" s="32">
        <f t="shared" si="72"/>
        <v>0</v>
      </c>
      <c r="T914" s="32">
        <f t="shared" si="73"/>
        <v>0</v>
      </c>
      <c r="U914" s="32">
        <f t="shared" si="74"/>
        <v>0</v>
      </c>
      <c r="V914" s="33">
        <f>VLOOKUP(C914,Schedule!$B$3:$T$11,INPUT!D914+1,FALSE)</f>
        <v>6</v>
      </c>
    </row>
    <row r="915" spans="1:22" ht="15" x14ac:dyDescent="0.25">
      <c r="A915" s="1">
        <v>18</v>
      </c>
      <c r="B915" t="str">
        <f t="shared" si="70"/>
        <v>Mitch Gangloff</v>
      </c>
      <c r="C915">
        <f t="shared" si="71"/>
        <v>3</v>
      </c>
      <c r="D915" s="17">
        <v>16</v>
      </c>
      <c r="E915">
        <v>0</v>
      </c>
      <c r="F915">
        <v>0</v>
      </c>
      <c r="G915">
        <v>0</v>
      </c>
      <c r="H915">
        <v>0</v>
      </c>
      <c r="I915">
        <v>0</v>
      </c>
      <c r="J915">
        <v>0</v>
      </c>
      <c r="K915">
        <v>0</v>
      </c>
      <c r="L915">
        <v>0</v>
      </c>
      <c r="M915">
        <v>0</v>
      </c>
      <c r="N915">
        <v>0</v>
      </c>
      <c r="O915">
        <v>0</v>
      </c>
      <c r="P915">
        <v>0</v>
      </c>
      <c r="Q915">
        <v>0</v>
      </c>
      <c r="R915">
        <v>0</v>
      </c>
      <c r="S915" s="32">
        <f t="shared" si="72"/>
        <v>0</v>
      </c>
      <c r="T915" s="32">
        <f t="shared" si="73"/>
        <v>0</v>
      </c>
      <c r="U915" s="32">
        <f t="shared" si="74"/>
        <v>0</v>
      </c>
      <c r="V915" s="33">
        <f>VLOOKUP(C915,Schedule!$B$3:$T$11,INPUT!D915+1,FALSE)</f>
        <v>6</v>
      </c>
    </row>
    <row r="916" spans="1:22" ht="15" x14ac:dyDescent="0.25">
      <c r="A916" s="1">
        <v>19</v>
      </c>
      <c r="B916" t="str">
        <f t="shared" si="70"/>
        <v>Brett Weber</v>
      </c>
      <c r="C916">
        <f t="shared" si="71"/>
        <v>3</v>
      </c>
      <c r="D916" s="17">
        <v>16</v>
      </c>
      <c r="E916">
        <v>8</v>
      </c>
      <c r="F916">
        <v>8</v>
      </c>
      <c r="G916">
        <v>2</v>
      </c>
      <c r="H916">
        <v>0</v>
      </c>
      <c r="I916">
        <v>0</v>
      </c>
      <c r="J916">
        <v>0</v>
      </c>
      <c r="K916">
        <v>2</v>
      </c>
      <c r="L916">
        <v>0</v>
      </c>
      <c r="M916">
        <v>0</v>
      </c>
      <c r="N916">
        <v>0</v>
      </c>
      <c r="O916">
        <v>0</v>
      </c>
      <c r="P916">
        <v>0</v>
      </c>
      <c r="Q916">
        <v>0</v>
      </c>
      <c r="R916">
        <v>0</v>
      </c>
      <c r="S916" s="32">
        <f t="shared" si="72"/>
        <v>0</v>
      </c>
      <c r="T916" s="32">
        <f t="shared" si="73"/>
        <v>0</v>
      </c>
      <c r="U916" s="32">
        <f t="shared" si="74"/>
        <v>0</v>
      </c>
      <c r="V916" s="33">
        <f>VLOOKUP(C916,Schedule!$B$3:$T$11,INPUT!D916+1,FALSE)</f>
        <v>6</v>
      </c>
    </row>
    <row r="917" spans="1:22" ht="15" x14ac:dyDescent="0.25">
      <c r="A917" s="1">
        <v>20</v>
      </c>
      <c r="B917" t="str">
        <f t="shared" si="70"/>
        <v>Matt Eike</v>
      </c>
      <c r="C917">
        <f t="shared" si="71"/>
        <v>3</v>
      </c>
      <c r="D917" s="17">
        <v>16</v>
      </c>
      <c r="E917">
        <v>7</v>
      </c>
      <c r="F917">
        <v>6</v>
      </c>
      <c r="G917">
        <v>2</v>
      </c>
      <c r="H917">
        <v>0</v>
      </c>
      <c r="I917">
        <v>1</v>
      </c>
      <c r="J917">
        <v>0</v>
      </c>
      <c r="K917">
        <v>2</v>
      </c>
      <c r="L917">
        <v>0</v>
      </c>
      <c r="M917">
        <v>0</v>
      </c>
      <c r="N917">
        <v>0</v>
      </c>
      <c r="O917">
        <v>0</v>
      </c>
      <c r="P917">
        <v>0</v>
      </c>
      <c r="Q917">
        <v>0</v>
      </c>
      <c r="R917">
        <v>0</v>
      </c>
      <c r="S917" s="32">
        <f t="shared" si="72"/>
        <v>0</v>
      </c>
      <c r="T917" s="32">
        <f t="shared" si="73"/>
        <v>0</v>
      </c>
      <c r="U917" s="32">
        <f t="shared" si="74"/>
        <v>0</v>
      </c>
      <c r="V917" s="33">
        <f>VLOOKUP(C917,Schedule!$B$3:$T$11,INPUT!D917+1,FALSE)</f>
        <v>6</v>
      </c>
    </row>
    <row r="918" spans="1:22" ht="15" x14ac:dyDescent="0.25">
      <c r="A918" s="1">
        <v>21</v>
      </c>
      <c r="B918" t="str">
        <f t="shared" si="70"/>
        <v>Gabe Brown</v>
      </c>
      <c r="C918">
        <f t="shared" si="71"/>
        <v>3</v>
      </c>
      <c r="D918" s="17">
        <v>16</v>
      </c>
      <c r="E918">
        <v>0</v>
      </c>
      <c r="F918">
        <v>0</v>
      </c>
      <c r="G918">
        <v>0</v>
      </c>
      <c r="H918">
        <v>0</v>
      </c>
      <c r="I918">
        <v>0</v>
      </c>
      <c r="J918">
        <v>0</v>
      </c>
      <c r="K918">
        <v>0</v>
      </c>
      <c r="L918">
        <v>0</v>
      </c>
      <c r="M918">
        <v>0</v>
      </c>
      <c r="N918">
        <v>0</v>
      </c>
      <c r="O918">
        <v>0</v>
      </c>
      <c r="P918">
        <v>0</v>
      </c>
      <c r="Q918">
        <v>0</v>
      </c>
      <c r="R918">
        <v>0</v>
      </c>
      <c r="S918" s="32">
        <f t="shared" si="72"/>
        <v>0</v>
      </c>
      <c r="T918" s="32">
        <f t="shared" si="73"/>
        <v>0</v>
      </c>
      <c r="U918" s="32">
        <f t="shared" si="74"/>
        <v>0</v>
      </c>
      <c r="V918" s="33">
        <f>VLOOKUP(C918,Schedule!$B$3:$T$11,INPUT!D918+1,FALSE)</f>
        <v>6</v>
      </c>
    </row>
    <row r="919" spans="1:22" ht="15" x14ac:dyDescent="0.25">
      <c r="A919" s="1">
        <v>22</v>
      </c>
      <c r="B919" t="str">
        <f t="shared" si="70"/>
        <v>Jim Schlereth</v>
      </c>
      <c r="C919">
        <f t="shared" si="71"/>
        <v>3</v>
      </c>
      <c r="D919" s="17">
        <v>16</v>
      </c>
      <c r="E919">
        <v>7</v>
      </c>
      <c r="F919">
        <v>7</v>
      </c>
      <c r="G919">
        <v>1</v>
      </c>
      <c r="H919">
        <v>0</v>
      </c>
      <c r="I919">
        <v>0</v>
      </c>
      <c r="J919">
        <v>0</v>
      </c>
      <c r="K919">
        <v>1</v>
      </c>
      <c r="L919">
        <v>0</v>
      </c>
      <c r="M919">
        <v>0</v>
      </c>
      <c r="N919">
        <v>0</v>
      </c>
      <c r="O919">
        <v>0</v>
      </c>
      <c r="P919">
        <v>0</v>
      </c>
      <c r="Q919">
        <v>0</v>
      </c>
      <c r="R919">
        <v>0</v>
      </c>
      <c r="S919" s="32">
        <f t="shared" si="72"/>
        <v>0</v>
      </c>
      <c r="T919" s="32">
        <f t="shared" si="73"/>
        <v>0</v>
      </c>
      <c r="U919" s="32">
        <f t="shared" si="74"/>
        <v>0</v>
      </c>
      <c r="V919" s="33">
        <f>VLOOKUP(C919,Schedule!$B$3:$T$11,INPUT!D919+1,FALSE)</f>
        <v>6</v>
      </c>
    </row>
    <row r="920" spans="1:22" ht="15" x14ac:dyDescent="0.25">
      <c r="A920" s="1">
        <v>23</v>
      </c>
      <c r="B920" t="str">
        <f t="shared" si="70"/>
        <v>Tyler Aholt</v>
      </c>
      <c r="C920">
        <f t="shared" si="71"/>
        <v>4</v>
      </c>
      <c r="D920" s="17">
        <v>16</v>
      </c>
      <c r="E920">
        <v>8</v>
      </c>
      <c r="F920">
        <v>8</v>
      </c>
      <c r="G920">
        <v>3</v>
      </c>
      <c r="H920">
        <v>3</v>
      </c>
      <c r="I920">
        <v>0</v>
      </c>
      <c r="J920">
        <v>0</v>
      </c>
      <c r="K920">
        <v>3</v>
      </c>
      <c r="L920">
        <v>0</v>
      </c>
      <c r="M920">
        <v>0</v>
      </c>
      <c r="N920">
        <v>0</v>
      </c>
      <c r="O920">
        <v>0</v>
      </c>
      <c r="P920">
        <v>0</v>
      </c>
      <c r="Q920">
        <v>0</v>
      </c>
      <c r="R920">
        <v>0</v>
      </c>
      <c r="S920" s="32">
        <f t="shared" si="72"/>
        <v>0</v>
      </c>
      <c r="T920" s="32">
        <f t="shared" si="73"/>
        <v>0</v>
      </c>
      <c r="U920" s="32">
        <f t="shared" si="74"/>
        <v>0</v>
      </c>
      <c r="V920" s="33">
        <f>VLOOKUP(C920,Schedule!$B$3:$T$11,INPUT!D920+1,FALSE)</f>
        <v>2</v>
      </c>
    </row>
    <row r="921" spans="1:22" ht="15" x14ac:dyDescent="0.25">
      <c r="A921" s="1">
        <v>24</v>
      </c>
      <c r="B921" t="str">
        <f t="shared" si="70"/>
        <v>Eric Enright</v>
      </c>
      <c r="C921">
        <f t="shared" si="71"/>
        <v>4</v>
      </c>
      <c r="D921" s="17">
        <v>16</v>
      </c>
      <c r="E921">
        <v>6</v>
      </c>
      <c r="F921">
        <v>5</v>
      </c>
      <c r="G921">
        <v>4</v>
      </c>
      <c r="H921">
        <v>1</v>
      </c>
      <c r="I921">
        <v>1</v>
      </c>
      <c r="J921">
        <v>0</v>
      </c>
      <c r="K921">
        <v>4</v>
      </c>
      <c r="L921">
        <v>0</v>
      </c>
      <c r="M921">
        <v>0</v>
      </c>
      <c r="N921">
        <v>0</v>
      </c>
      <c r="O921">
        <v>1</v>
      </c>
      <c r="P921">
        <v>0</v>
      </c>
      <c r="Q921">
        <v>0</v>
      </c>
      <c r="R921">
        <v>0</v>
      </c>
      <c r="S921" s="32">
        <f t="shared" si="72"/>
        <v>0</v>
      </c>
      <c r="T921" s="32">
        <f t="shared" si="73"/>
        <v>0</v>
      </c>
      <c r="U921" s="32">
        <f t="shared" si="74"/>
        <v>0</v>
      </c>
      <c r="V921" s="33">
        <f>VLOOKUP(C921,Schedule!$B$3:$T$11,INPUT!D921+1,FALSE)</f>
        <v>2</v>
      </c>
    </row>
    <row r="922" spans="1:22" ht="15" x14ac:dyDescent="0.25">
      <c r="A922" s="1">
        <v>25</v>
      </c>
      <c r="B922" t="str">
        <f t="shared" si="70"/>
        <v>Tony Glass</v>
      </c>
      <c r="C922">
        <f t="shared" si="71"/>
        <v>4</v>
      </c>
      <c r="D922" s="17">
        <v>16</v>
      </c>
      <c r="E922">
        <v>8</v>
      </c>
      <c r="F922">
        <v>7</v>
      </c>
      <c r="G922">
        <v>5</v>
      </c>
      <c r="H922">
        <v>3</v>
      </c>
      <c r="I922">
        <v>0</v>
      </c>
      <c r="J922">
        <v>1</v>
      </c>
      <c r="K922">
        <v>4</v>
      </c>
      <c r="L922">
        <v>1</v>
      </c>
      <c r="M922">
        <v>0</v>
      </c>
      <c r="N922">
        <v>0</v>
      </c>
      <c r="O922">
        <v>0</v>
      </c>
      <c r="P922">
        <v>0</v>
      </c>
      <c r="Q922">
        <v>0</v>
      </c>
      <c r="R922">
        <v>0</v>
      </c>
      <c r="S922" s="32">
        <f t="shared" si="72"/>
        <v>0</v>
      </c>
      <c r="T922" s="32">
        <f t="shared" si="73"/>
        <v>0</v>
      </c>
      <c r="U922" s="32">
        <f t="shared" si="74"/>
        <v>0</v>
      </c>
      <c r="V922" s="33">
        <f>VLOOKUP(C922,Schedule!$B$3:$T$11,INPUT!D922+1,FALSE)</f>
        <v>2</v>
      </c>
    </row>
    <row r="923" spans="1:22" ht="15" x14ac:dyDescent="0.25">
      <c r="A923" s="1">
        <v>26</v>
      </c>
      <c r="B923" t="str">
        <f t="shared" si="70"/>
        <v>Joe Wiese</v>
      </c>
      <c r="C923">
        <f t="shared" si="71"/>
        <v>4</v>
      </c>
      <c r="D923" s="17">
        <v>16</v>
      </c>
      <c r="E923">
        <v>8</v>
      </c>
      <c r="F923">
        <v>8</v>
      </c>
      <c r="G923">
        <v>6</v>
      </c>
      <c r="H923">
        <v>5</v>
      </c>
      <c r="I923">
        <v>0</v>
      </c>
      <c r="J923">
        <v>0</v>
      </c>
      <c r="K923">
        <v>4</v>
      </c>
      <c r="L923">
        <v>1</v>
      </c>
      <c r="M923">
        <v>1</v>
      </c>
      <c r="N923">
        <v>0</v>
      </c>
      <c r="O923">
        <v>0</v>
      </c>
      <c r="P923">
        <v>0</v>
      </c>
      <c r="Q923">
        <v>0</v>
      </c>
      <c r="R923">
        <v>0</v>
      </c>
      <c r="S923" s="32">
        <f t="shared" si="72"/>
        <v>0</v>
      </c>
      <c r="T923" s="32">
        <f t="shared" si="73"/>
        <v>0</v>
      </c>
      <c r="U923" s="32">
        <f t="shared" si="74"/>
        <v>0</v>
      </c>
      <c r="V923" s="33">
        <f>VLOOKUP(C923,Schedule!$B$3:$T$11,INPUT!D923+1,FALSE)</f>
        <v>2</v>
      </c>
    </row>
    <row r="924" spans="1:22" ht="15" x14ac:dyDescent="0.25">
      <c r="A924" s="1">
        <v>27</v>
      </c>
      <c r="B924" t="str">
        <f t="shared" si="70"/>
        <v>Phil Gangloff</v>
      </c>
      <c r="C924">
        <f t="shared" si="71"/>
        <v>4</v>
      </c>
      <c r="D924" s="17">
        <v>16</v>
      </c>
      <c r="E924">
        <v>7</v>
      </c>
      <c r="F924">
        <v>7</v>
      </c>
      <c r="G924">
        <v>4</v>
      </c>
      <c r="H924">
        <v>1</v>
      </c>
      <c r="I924">
        <v>0</v>
      </c>
      <c r="J924">
        <v>0</v>
      </c>
      <c r="K924">
        <v>4</v>
      </c>
      <c r="L924">
        <v>0</v>
      </c>
      <c r="M924">
        <v>0</v>
      </c>
      <c r="N924">
        <v>0</v>
      </c>
      <c r="O924">
        <v>0</v>
      </c>
      <c r="P924">
        <v>0</v>
      </c>
      <c r="Q924">
        <v>0</v>
      </c>
      <c r="R924">
        <v>0</v>
      </c>
      <c r="S924" s="32">
        <f t="shared" si="72"/>
        <v>0</v>
      </c>
      <c r="T924" s="32">
        <f t="shared" si="73"/>
        <v>0</v>
      </c>
      <c r="U924" s="32">
        <f t="shared" si="74"/>
        <v>0</v>
      </c>
      <c r="V924" s="33">
        <f>VLOOKUP(C924,Schedule!$B$3:$T$11,INPUT!D924+1,FALSE)</f>
        <v>2</v>
      </c>
    </row>
    <row r="925" spans="1:22" ht="15" x14ac:dyDescent="0.25">
      <c r="A925" s="1">
        <v>28</v>
      </c>
      <c r="B925" t="str">
        <f t="shared" si="70"/>
        <v>Mike Angelica</v>
      </c>
      <c r="C925">
        <f t="shared" si="71"/>
        <v>4</v>
      </c>
      <c r="D925" s="17">
        <v>16</v>
      </c>
      <c r="E925">
        <v>7</v>
      </c>
      <c r="F925">
        <v>5</v>
      </c>
      <c r="G925">
        <v>2</v>
      </c>
      <c r="H925">
        <v>1</v>
      </c>
      <c r="I925">
        <v>1</v>
      </c>
      <c r="J925">
        <v>1</v>
      </c>
      <c r="K925">
        <v>2</v>
      </c>
      <c r="L925">
        <v>0</v>
      </c>
      <c r="M925">
        <v>0</v>
      </c>
      <c r="N925">
        <v>0</v>
      </c>
      <c r="O925">
        <v>0</v>
      </c>
      <c r="P925">
        <v>0</v>
      </c>
      <c r="Q925">
        <v>0</v>
      </c>
      <c r="R925">
        <v>0</v>
      </c>
      <c r="S925" s="32">
        <f t="shared" si="72"/>
        <v>0</v>
      </c>
      <c r="T925" s="32">
        <f t="shared" si="73"/>
        <v>0</v>
      </c>
      <c r="U925" s="32">
        <f t="shared" si="74"/>
        <v>0</v>
      </c>
      <c r="V925" s="33">
        <f>VLOOKUP(C925,Schedule!$B$3:$T$11,INPUT!D925+1,FALSE)</f>
        <v>2</v>
      </c>
    </row>
    <row r="926" spans="1:22" ht="15" x14ac:dyDescent="0.25">
      <c r="A926" s="1">
        <v>29</v>
      </c>
      <c r="B926" t="str">
        <f t="shared" si="70"/>
        <v>Mike Weber</v>
      </c>
      <c r="C926">
        <f t="shared" si="71"/>
        <v>4</v>
      </c>
      <c r="D926" s="17">
        <v>16</v>
      </c>
      <c r="E926">
        <v>8</v>
      </c>
      <c r="F926">
        <v>7</v>
      </c>
      <c r="G926">
        <v>2</v>
      </c>
      <c r="H926">
        <v>1</v>
      </c>
      <c r="I926">
        <v>0</v>
      </c>
      <c r="J926">
        <v>1</v>
      </c>
      <c r="K926">
        <v>1</v>
      </c>
      <c r="L926">
        <v>1</v>
      </c>
      <c r="M926">
        <v>0</v>
      </c>
      <c r="N926">
        <v>0</v>
      </c>
      <c r="O926">
        <v>0</v>
      </c>
      <c r="P926">
        <v>0</v>
      </c>
      <c r="Q926">
        <v>0</v>
      </c>
      <c r="R926">
        <v>0</v>
      </c>
      <c r="S926" s="32">
        <f t="shared" si="72"/>
        <v>0</v>
      </c>
      <c r="T926" s="32">
        <f t="shared" si="73"/>
        <v>0</v>
      </c>
      <c r="U926" s="32">
        <f t="shared" si="74"/>
        <v>0</v>
      </c>
      <c r="V926" s="33">
        <f>VLOOKUP(C926,Schedule!$B$3:$T$11,INPUT!D926+1,FALSE)</f>
        <v>2</v>
      </c>
    </row>
    <row r="927" spans="1:22" ht="15" x14ac:dyDescent="0.25">
      <c r="A927" s="1">
        <v>30</v>
      </c>
      <c r="B927" t="str">
        <f t="shared" si="70"/>
        <v>Jack Fleming</v>
      </c>
      <c r="C927">
        <f t="shared" si="71"/>
        <v>5</v>
      </c>
      <c r="D927" s="17">
        <v>16</v>
      </c>
      <c r="E927">
        <v>1</v>
      </c>
      <c r="F927">
        <v>1</v>
      </c>
      <c r="G927">
        <v>1</v>
      </c>
      <c r="H927">
        <v>0</v>
      </c>
      <c r="I927">
        <v>0</v>
      </c>
      <c r="J927">
        <v>0</v>
      </c>
      <c r="K927">
        <v>1</v>
      </c>
      <c r="L927">
        <v>0</v>
      </c>
      <c r="M927">
        <v>0</v>
      </c>
      <c r="N927">
        <v>0</v>
      </c>
      <c r="O927">
        <v>0</v>
      </c>
      <c r="P927">
        <v>0</v>
      </c>
      <c r="Q927">
        <v>0</v>
      </c>
      <c r="R927">
        <v>0</v>
      </c>
      <c r="S927" s="32">
        <f t="shared" si="72"/>
        <v>0</v>
      </c>
      <c r="T927" s="32">
        <f t="shared" si="73"/>
        <v>0</v>
      </c>
      <c r="U927" s="32">
        <f t="shared" si="74"/>
        <v>0</v>
      </c>
      <c r="V927" s="33">
        <f>VLOOKUP(C927,Schedule!$B$3:$T$11,INPUT!D927+1,FALSE)</f>
        <v>1</v>
      </c>
    </row>
    <row r="928" spans="1:22" ht="15" x14ac:dyDescent="0.25">
      <c r="A928" s="1">
        <v>31</v>
      </c>
      <c r="B928" t="str">
        <f t="shared" si="70"/>
        <v>Tom McMahon</v>
      </c>
      <c r="C928">
        <f t="shared" si="71"/>
        <v>5</v>
      </c>
      <c r="D928" s="17">
        <v>16</v>
      </c>
      <c r="E928">
        <v>0</v>
      </c>
      <c r="F928">
        <v>0</v>
      </c>
      <c r="G928">
        <v>0</v>
      </c>
      <c r="H928">
        <v>0</v>
      </c>
      <c r="I928">
        <v>0</v>
      </c>
      <c r="J928">
        <v>0</v>
      </c>
      <c r="K928">
        <v>0</v>
      </c>
      <c r="L928">
        <v>0</v>
      </c>
      <c r="M928">
        <v>0</v>
      </c>
      <c r="N928">
        <v>0</v>
      </c>
      <c r="O928">
        <v>0</v>
      </c>
      <c r="P928">
        <v>0</v>
      </c>
      <c r="Q928">
        <v>0</v>
      </c>
      <c r="R928">
        <v>0</v>
      </c>
      <c r="S928" s="32">
        <f t="shared" si="72"/>
        <v>0</v>
      </c>
      <c r="T928" s="32">
        <f t="shared" si="73"/>
        <v>0</v>
      </c>
      <c r="U928" s="32">
        <f t="shared" si="74"/>
        <v>0</v>
      </c>
      <c r="V928" s="33">
        <f>VLOOKUP(C928,Schedule!$B$3:$T$11,INPUT!D928+1,FALSE)</f>
        <v>1</v>
      </c>
    </row>
    <row r="929" spans="1:22" ht="15" x14ac:dyDescent="0.25">
      <c r="A929" s="1">
        <v>32</v>
      </c>
      <c r="B929" t="str">
        <f t="shared" si="70"/>
        <v>Elliot Fish</v>
      </c>
      <c r="C929">
        <f t="shared" si="71"/>
        <v>5</v>
      </c>
      <c r="D929" s="17">
        <v>16</v>
      </c>
      <c r="E929">
        <v>1</v>
      </c>
      <c r="F929">
        <v>1</v>
      </c>
      <c r="G929">
        <v>0</v>
      </c>
      <c r="H929">
        <v>0</v>
      </c>
      <c r="I929">
        <v>0</v>
      </c>
      <c r="J929">
        <v>0</v>
      </c>
      <c r="K929">
        <v>0</v>
      </c>
      <c r="L929">
        <v>0</v>
      </c>
      <c r="M929">
        <v>0</v>
      </c>
      <c r="N929">
        <v>0</v>
      </c>
      <c r="O929">
        <v>0</v>
      </c>
      <c r="P929">
        <v>1</v>
      </c>
      <c r="Q929">
        <v>0</v>
      </c>
      <c r="R929">
        <v>0</v>
      </c>
      <c r="S929" s="32">
        <f t="shared" si="72"/>
        <v>0</v>
      </c>
      <c r="T929" s="32">
        <f t="shared" si="73"/>
        <v>0</v>
      </c>
      <c r="U929" s="32">
        <f t="shared" si="74"/>
        <v>0</v>
      </c>
      <c r="V929" s="33">
        <f>VLOOKUP(C929,Schedule!$B$3:$T$11,INPUT!D929+1,FALSE)</f>
        <v>1</v>
      </c>
    </row>
    <row r="930" spans="1:22" ht="15" x14ac:dyDescent="0.25">
      <c r="A930" s="1">
        <v>33</v>
      </c>
      <c r="B930" t="str">
        <f t="shared" ref="B930:B993" si="75">VLOOKUP(A930,RosterVL,2,FALSE)</f>
        <v>Gus Giegling</v>
      </c>
      <c r="C930">
        <f t="shared" ref="C930:C993" si="76">VLOOKUP(A930,RosterVL,3,FALSE)</f>
        <v>5</v>
      </c>
      <c r="D930" s="17">
        <v>16</v>
      </c>
      <c r="E930">
        <v>0</v>
      </c>
      <c r="F930">
        <v>0</v>
      </c>
      <c r="G930">
        <v>0</v>
      </c>
      <c r="H930">
        <v>0</v>
      </c>
      <c r="I930">
        <v>0</v>
      </c>
      <c r="J930">
        <v>0</v>
      </c>
      <c r="K930">
        <v>0</v>
      </c>
      <c r="L930">
        <v>0</v>
      </c>
      <c r="M930">
        <v>0</v>
      </c>
      <c r="N930">
        <v>0</v>
      </c>
      <c r="O930">
        <v>0</v>
      </c>
      <c r="P930">
        <v>0</v>
      </c>
      <c r="Q930">
        <v>0</v>
      </c>
      <c r="R930">
        <v>0</v>
      </c>
      <c r="S930" s="32">
        <f t="shared" ref="S930:S993" si="77">IF(SUM(K930:N930)=G930,0,1)</f>
        <v>0</v>
      </c>
      <c r="T930" s="32">
        <f t="shared" ref="T930:T993" si="78">IF(SUM(F930,I930,J930)=E930,0,1)</f>
        <v>0</v>
      </c>
      <c r="U930" s="32">
        <f t="shared" ref="U930:U993" si="79">IF(E930-SUM(I930,J930)=F930,0,1)</f>
        <v>0</v>
      </c>
      <c r="V930" s="33">
        <f>VLOOKUP(C930,Schedule!$B$3:$T$11,INPUT!D930+1,FALSE)</f>
        <v>1</v>
      </c>
    </row>
    <row r="931" spans="1:22" ht="15" x14ac:dyDescent="0.25">
      <c r="A931" s="1">
        <v>34</v>
      </c>
      <c r="B931" t="str">
        <f t="shared" si="75"/>
        <v>Tommy Faulstich</v>
      </c>
      <c r="C931">
        <f t="shared" si="76"/>
        <v>5</v>
      </c>
      <c r="D931" s="17">
        <v>16</v>
      </c>
      <c r="E931">
        <v>0</v>
      </c>
      <c r="F931">
        <v>0</v>
      </c>
      <c r="G931">
        <v>0</v>
      </c>
      <c r="H931">
        <v>0</v>
      </c>
      <c r="I931">
        <v>0</v>
      </c>
      <c r="J931">
        <v>0</v>
      </c>
      <c r="K931">
        <v>0</v>
      </c>
      <c r="L931">
        <v>0</v>
      </c>
      <c r="M931">
        <v>0</v>
      </c>
      <c r="N931">
        <v>0</v>
      </c>
      <c r="O931">
        <v>0</v>
      </c>
      <c r="P931">
        <v>0</v>
      </c>
      <c r="Q931">
        <v>0</v>
      </c>
      <c r="R931">
        <v>0</v>
      </c>
      <c r="S931" s="32">
        <f t="shared" si="77"/>
        <v>0</v>
      </c>
      <c r="T931" s="32">
        <f t="shared" si="78"/>
        <v>0</v>
      </c>
      <c r="U931" s="32">
        <f t="shared" si="79"/>
        <v>0</v>
      </c>
      <c r="V931" s="33">
        <f>VLOOKUP(C931,Schedule!$B$3:$T$11,INPUT!D931+1,FALSE)</f>
        <v>1</v>
      </c>
    </row>
    <row r="932" spans="1:22" ht="15" x14ac:dyDescent="0.25">
      <c r="A932" s="1">
        <v>35</v>
      </c>
      <c r="B932" t="str">
        <f t="shared" si="75"/>
        <v>Andrew Evola</v>
      </c>
      <c r="C932">
        <f t="shared" si="76"/>
        <v>5</v>
      </c>
      <c r="D932" s="17">
        <v>16</v>
      </c>
      <c r="E932">
        <v>1</v>
      </c>
      <c r="F932">
        <v>1</v>
      </c>
      <c r="G932">
        <v>0</v>
      </c>
      <c r="H932">
        <v>0</v>
      </c>
      <c r="I932">
        <v>0</v>
      </c>
      <c r="J932">
        <v>0</v>
      </c>
      <c r="K932">
        <v>0</v>
      </c>
      <c r="L932">
        <v>0</v>
      </c>
      <c r="M932">
        <v>0</v>
      </c>
      <c r="N932">
        <v>0</v>
      </c>
      <c r="O932">
        <v>0</v>
      </c>
      <c r="P932">
        <v>0</v>
      </c>
      <c r="Q932">
        <v>0</v>
      </c>
      <c r="R932">
        <v>0</v>
      </c>
      <c r="S932" s="32">
        <f t="shared" si="77"/>
        <v>0</v>
      </c>
      <c r="T932" s="32">
        <f t="shared" si="78"/>
        <v>0</v>
      </c>
      <c r="U932" s="32">
        <f t="shared" si="79"/>
        <v>0</v>
      </c>
      <c r="V932" s="33">
        <f>VLOOKUP(C932,Schedule!$B$3:$T$11,INPUT!D932+1,FALSE)</f>
        <v>1</v>
      </c>
    </row>
    <row r="933" spans="1:22" ht="15" x14ac:dyDescent="0.25">
      <c r="A933" s="1">
        <v>36</v>
      </c>
      <c r="B933" t="str">
        <f t="shared" si="75"/>
        <v>Mark Connoley</v>
      </c>
      <c r="C933">
        <f t="shared" si="76"/>
        <v>5</v>
      </c>
      <c r="D933" s="17">
        <v>16</v>
      </c>
      <c r="E933">
        <v>1</v>
      </c>
      <c r="F933">
        <v>1</v>
      </c>
      <c r="G933">
        <v>0</v>
      </c>
      <c r="H933">
        <v>0</v>
      </c>
      <c r="I933">
        <v>0</v>
      </c>
      <c r="J933">
        <v>0</v>
      </c>
      <c r="K933">
        <v>0</v>
      </c>
      <c r="L933">
        <v>0</v>
      </c>
      <c r="M933">
        <v>0</v>
      </c>
      <c r="N933">
        <v>0</v>
      </c>
      <c r="O933">
        <v>0</v>
      </c>
      <c r="P933">
        <v>0</v>
      </c>
      <c r="Q933">
        <v>0</v>
      </c>
      <c r="R933">
        <v>0</v>
      </c>
      <c r="S933" s="32">
        <f t="shared" si="77"/>
        <v>0</v>
      </c>
      <c r="T933" s="32">
        <f t="shared" si="78"/>
        <v>0</v>
      </c>
      <c r="U933" s="32">
        <f t="shared" si="79"/>
        <v>0</v>
      </c>
      <c r="V933" s="33">
        <f>VLOOKUP(C933,Schedule!$B$3:$T$11,INPUT!D933+1,FALSE)</f>
        <v>1</v>
      </c>
    </row>
    <row r="934" spans="1:22" ht="15" x14ac:dyDescent="0.25">
      <c r="A934" s="1">
        <v>37</v>
      </c>
      <c r="B934" t="str">
        <f t="shared" si="75"/>
        <v>Tom Ciolek</v>
      </c>
      <c r="C934">
        <f t="shared" si="76"/>
        <v>6</v>
      </c>
      <c r="D934" s="17">
        <v>16</v>
      </c>
      <c r="E934">
        <v>5</v>
      </c>
      <c r="F934">
        <v>5</v>
      </c>
      <c r="G934">
        <v>0</v>
      </c>
      <c r="H934">
        <v>0</v>
      </c>
      <c r="I934">
        <v>0</v>
      </c>
      <c r="J934">
        <v>0</v>
      </c>
      <c r="K934">
        <v>0</v>
      </c>
      <c r="L934">
        <v>0</v>
      </c>
      <c r="M934">
        <v>0</v>
      </c>
      <c r="N934">
        <v>0</v>
      </c>
      <c r="O934">
        <v>0</v>
      </c>
      <c r="P934">
        <v>0</v>
      </c>
      <c r="Q934">
        <v>0</v>
      </c>
      <c r="R934">
        <v>0</v>
      </c>
      <c r="S934" s="32">
        <f t="shared" si="77"/>
        <v>0</v>
      </c>
      <c r="T934" s="32">
        <f t="shared" si="78"/>
        <v>0</v>
      </c>
      <c r="U934" s="32">
        <f t="shared" si="79"/>
        <v>0</v>
      </c>
      <c r="V934" s="33">
        <f>VLOOKUP(C934,Schedule!$B$3:$T$11,INPUT!D934+1,FALSE)</f>
        <v>3</v>
      </c>
    </row>
    <row r="935" spans="1:22" ht="15" x14ac:dyDescent="0.25">
      <c r="A935" s="1">
        <v>38</v>
      </c>
      <c r="B935" t="str">
        <f t="shared" si="75"/>
        <v>Joe Mathes</v>
      </c>
      <c r="C935">
        <f t="shared" si="76"/>
        <v>6</v>
      </c>
      <c r="D935" s="17">
        <v>16</v>
      </c>
      <c r="E935">
        <v>5</v>
      </c>
      <c r="F935">
        <v>5</v>
      </c>
      <c r="G935">
        <v>0</v>
      </c>
      <c r="H935">
        <v>0</v>
      </c>
      <c r="I935">
        <v>0</v>
      </c>
      <c r="J935">
        <v>0</v>
      </c>
      <c r="K935">
        <v>0</v>
      </c>
      <c r="L935">
        <v>0</v>
      </c>
      <c r="M935">
        <v>0</v>
      </c>
      <c r="N935">
        <v>0</v>
      </c>
      <c r="O935">
        <v>0</v>
      </c>
      <c r="P935">
        <v>0</v>
      </c>
      <c r="Q935">
        <v>1</v>
      </c>
      <c r="R935">
        <v>0</v>
      </c>
      <c r="S935" s="32">
        <f t="shared" si="77"/>
        <v>0</v>
      </c>
      <c r="T935" s="32">
        <f t="shared" si="78"/>
        <v>0</v>
      </c>
      <c r="U935" s="32">
        <f t="shared" si="79"/>
        <v>0</v>
      </c>
      <c r="V935" s="33">
        <f>VLOOKUP(C935,Schedule!$B$3:$T$11,INPUT!D935+1,FALSE)</f>
        <v>3</v>
      </c>
    </row>
    <row r="936" spans="1:22" ht="15" x14ac:dyDescent="0.25">
      <c r="A936" s="1">
        <v>39</v>
      </c>
      <c r="B936" t="str">
        <f t="shared" si="75"/>
        <v>Dan Suchman</v>
      </c>
      <c r="C936">
        <f t="shared" si="76"/>
        <v>6</v>
      </c>
      <c r="D936" s="17">
        <v>16</v>
      </c>
      <c r="E936">
        <v>5</v>
      </c>
      <c r="F936">
        <v>4</v>
      </c>
      <c r="G936">
        <v>1</v>
      </c>
      <c r="H936">
        <v>0</v>
      </c>
      <c r="I936">
        <v>1</v>
      </c>
      <c r="J936">
        <v>0</v>
      </c>
      <c r="K936">
        <v>1</v>
      </c>
      <c r="L936">
        <v>0</v>
      </c>
      <c r="M936">
        <v>0</v>
      </c>
      <c r="N936">
        <v>0</v>
      </c>
      <c r="O936">
        <v>0</v>
      </c>
      <c r="P936">
        <v>0</v>
      </c>
      <c r="Q936">
        <v>0</v>
      </c>
      <c r="R936">
        <v>0</v>
      </c>
      <c r="S936" s="32">
        <f t="shared" si="77"/>
        <v>0</v>
      </c>
      <c r="T936" s="32">
        <f t="shared" si="78"/>
        <v>0</v>
      </c>
      <c r="U936" s="32">
        <f t="shared" si="79"/>
        <v>0</v>
      </c>
      <c r="V936" s="33">
        <f>VLOOKUP(C936,Schedule!$B$3:$T$11,INPUT!D936+1,FALSE)</f>
        <v>3</v>
      </c>
    </row>
    <row r="937" spans="1:22" ht="15" x14ac:dyDescent="0.25">
      <c r="A937" s="1">
        <v>40</v>
      </c>
      <c r="B937" t="str">
        <f t="shared" si="75"/>
        <v>Tom Meadows</v>
      </c>
      <c r="C937">
        <f t="shared" si="76"/>
        <v>6</v>
      </c>
      <c r="D937" s="17">
        <v>16</v>
      </c>
      <c r="E937">
        <v>0</v>
      </c>
      <c r="F937">
        <v>0</v>
      </c>
      <c r="G937">
        <v>0</v>
      </c>
      <c r="H937">
        <v>0</v>
      </c>
      <c r="I937">
        <v>0</v>
      </c>
      <c r="J937">
        <v>0</v>
      </c>
      <c r="K937">
        <v>0</v>
      </c>
      <c r="L937">
        <v>0</v>
      </c>
      <c r="M937">
        <v>0</v>
      </c>
      <c r="N937">
        <v>0</v>
      </c>
      <c r="O937">
        <v>0</v>
      </c>
      <c r="P937">
        <v>0</v>
      </c>
      <c r="Q937">
        <v>0</v>
      </c>
      <c r="R937">
        <v>0</v>
      </c>
      <c r="S937" s="32">
        <f t="shared" si="77"/>
        <v>0</v>
      </c>
      <c r="T937" s="32">
        <f t="shared" si="78"/>
        <v>0</v>
      </c>
      <c r="U937" s="32">
        <f t="shared" si="79"/>
        <v>0</v>
      </c>
      <c r="V937" s="33">
        <f>VLOOKUP(C937,Schedule!$B$3:$T$11,INPUT!D937+1,FALSE)</f>
        <v>3</v>
      </c>
    </row>
    <row r="938" spans="1:22" ht="15" x14ac:dyDescent="0.25">
      <c r="A938" s="1">
        <v>41</v>
      </c>
      <c r="B938" t="str">
        <f t="shared" si="75"/>
        <v>Todd Pierson</v>
      </c>
      <c r="C938">
        <f t="shared" si="76"/>
        <v>6</v>
      </c>
      <c r="D938" s="17">
        <v>16</v>
      </c>
      <c r="E938">
        <v>5</v>
      </c>
      <c r="F938">
        <v>4</v>
      </c>
      <c r="G938">
        <v>1</v>
      </c>
      <c r="H938">
        <v>0</v>
      </c>
      <c r="I938">
        <v>1</v>
      </c>
      <c r="J938">
        <v>0</v>
      </c>
      <c r="K938">
        <v>1</v>
      </c>
      <c r="L938">
        <v>0</v>
      </c>
      <c r="M938">
        <v>0</v>
      </c>
      <c r="N938">
        <v>0</v>
      </c>
      <c r="O938">
        <v>0</v>
      </c>
      <c r="P938">
        <v>0</v>
      </c>
      <c r="Q938">
        <v>0</v>
      </c>
      <c r="R938">
        <v>0</v>
      </c>
      <c r="S938" s="32">
        <f t="shared" si="77"/>
        <v>0</v>
      </c>
      <c r="T938" s="32">
        <f t="shared" si="78"/>
        <v>0</v>
      </c>
      <c r="U938" s="32">
        <f t="shared" si="79"/>
        <v>0</v>
      </c>
      <c r="V938" s="33">
        <f>VLOOKUP(C938,Schedule!$B$3:$T$11,INPUT!D938+1,FALSE)</f>
        <v>3</v>
      </c>
    </row>
    <row r="939" spans="1:22" ht="15" x14ac:dyDescent="0.25">
      <c r="A939" s="1">
        <v>42</v>
      </c>
      <c r="B939" t="str">
        <f t="shared" si="75"/>
        <v>Tim O'Connell</v>
      </c>
      <c r="C939">
        <f t="shared" si="76"/>
        <v>6</v>
      </c>
      <c r="D939" s="17">
        <v>16</v>
      </c>
      <c r="E939">
        <v>5</v>
      </c>
      <c r="F939">
        <v>4</v>
      </c>
      <c r="G939">
        <v>1</v>
      </c>
      <c r="H939">
        <v>0</v>
      </c>
      <c r="I939">
        <v>0</v>
      </c>
      <c r="J939">
        <v>1</v>
      </c>
      <c r="K939">
        <v>1</v>
      </c>
      <c r="L939">
        <v>0</v>
      </c>
      <c r="M939">
        <v>0</v>
      </c>
      <c r="N939">
        <v>0</v>
      </c>
      <c r="O939">
        <v>0</v>
      </c>
      <c r="P939">
        <v>0</v>
      </c>
      <c r="Q939">
        <v>0</v>
      </c>
      <c r="R939">
        <v>0</v>
      </c>
      <c r="S939" s="32">
        <f t="shared" si="77"/>
        <v>0</v>
      </c>
      <c r="T939" s="32">
        <f t="shared" si="78"/>
        <v>0</v>
      </c>
      <c r="U939" s="32">
        <f t="shared" si="79"/>
        <v>0</v>
      </c>
      <c r="V939" s="33">
        <f>VLOOKUP(C939,Schedule!$B$3:$T$11,INPUT!D939+1,FALSE)</f>
        <v>3</v>
      </c>
    </row>
    <row r="940" spans="1:22" ht="15" x14ac:dyDescent="0.25">
      <c r="A940" s="1">
        <v>43</v>
      </c>
      <c r="B940" t="str">
        <f t="shared" si="75"/>
        <v>Pepe Greco</v>
      </c>
      <c r="C940">
        <f t="shared" si="76"/>
        <v>6</v>
      </c>
      <c r="D940" s="17">
        <v>16</v>
      </c>
      <c r="E940">
        <v>4</v>
      </c>
      <c r="F940">
        <v>3</v>
      </c>
      <c r="G940">
        <v>1</v>
      </c>
      <c r="H940">
        <v>1</v>
      </c>
      <c r="I940">
        <v>1</v>
      </c>
      <c r="J940">
        <v>0</v>
      </c>
      <c r="K940">
        <v>1</v>
      </c>
      <c r="L940">
        <v>0</v>
      </c>
      <c r="M940">
        <v>0</v>
      </c>
      <c r="N940">
        <v>0</v>
      </c>
      <c r="O940">
        <v>0</v>
      </c>
      <c r="P940">
        <v>0</v>
      </c>
      <c r="Q940">
        <v>0</v>
      </c>
      <c r="R940">
        <v>0</v>
      </c>
      <c r="S940" s="32">
        <f t="shared" si="77"/>
        <v>0</v>
      </c>
      <c r="T940" s="32">
        <f t="shared" si="78"/>
        <v>0</v>
      </c>
      <c r="U940" s="32">
        <f t="shared" si="79"/>
        <v>0</v>
      </c>
      <c r="V940" s="33">
        <f>VLOOKUP(C940,Schedule!$B$3:$T$11,INPUT!D940+1,FALSE)</f>
        <v>3</v>
      </c>
    </row>
    <row r="941" spans="1:22" ht="15" x14ac:dyDescent="0.25">
      <c r="A941" s="1">
        <v>44</v>
      </c>
      <c r="B941" t="str">
        <f t="shared" si="75"/>
        <v>Tony Mazzuca</v>
      </c>
      <c r="C941">
        <f t="shared" si="76"/>
        <v>7</v>
      </c>
      <c r="D941" s="17">
        <v>16</v>
      </c>
      <c r="E941">
        <v>0</v>
      </c>
      <c r="F941">
        <v>0</v>
      </c>
      <c r="G941">
        <v>0</v>
      </c>
      <c r="H941">
        <v>0</v>
      </c>
      <c r="I941">
        <v>0</v>
      </c>
      <c r="J941">
        <v>0</v>
      </c>
      <c r="K941">
        <v>0</v>
      </c>
      <c r="L941">
        <v>0</v>
      </c>
      <c r="M941">
        <v>0</v>
      </c>
      <c r="N941">
        <v>0</v>
      </c>
      <c r="O941">
        <v>0</v>
      </c>
      <c r="P941">
        <v>0</v>
      </c>
      <c r="Q941">
        <v>0</v>
      </c>
      <c r="R941">
        <v>0</v>
      </c>
      <c r="S941" s="32">
        <f t="shared" si="77"/>
        <v>0</v>
      </c>
      <c r="T941" s="32">
        <f t="shared" si="78"/>
        <v>0</v>
      </c>
      <c r="U941" s="32">
        <f t="shared" si="79"/>
        <v>0</v>
      </c>
      <c r="V941" s="33">
        <f>VLOOKUP(C941,Schedule!$B$3:$T$11,INPUT!D941+1,FALSE)</f>
        <v>0</v>
      </c>
    </row>
    <row r="942" spans="1:22" ht="15" x14ac:dyDescent="0.25">
      <c r="A942" s="1">
        <v>45</v>
      </c>
      <c r="B942" t="str">
        <f t="shared" si="75"/>
        <v>Sean Shoults</v>
      </c>
      <c r="C942">
        <f t="shared" si="76"/>
        <v>7</v>
      </c>
      <c r="D942" s="17">
        <v>16</v>
      </c>
      <c r="E942">
        <v>0</v>
      </c>
      <c r="F942">
        <v>0</v>
      </c>
      <c r="G942">
        <v>0</v>
      </c>
      <c r="H942">
        <v>0</v>
      </c>
      <c r="I942">
        <v>0</v>
      </c>
      <c r="J942">
        <v>0</v>
      </c>
      <c r="K942">
        <v>0</v>
      </c>
      <c r="L942">
        <v>0</v>
      </c>
      <c r="M942">
        <v>0</v>
      </c>
      <c r="N942">
        <v>0</v>
      </c>
      <c r="O942">
        <v>0</v>
      </c>
      <c r="P942">
        <v>0</v>
      </c>
      <c r="Q942">
        <v>0</v>
      </c>
      <c r="R942">
        <v>0</v>
      </c>
      <c r="S942" s="32">
        <f t="shared" si="77"/>
        <v>0</v>
      </c>
      <c r="T942" s="32">
        <f t="shared" si="78"/>
        <v>0</v>
      </c>
      <c r="U942" s="32">
        <f t="shared" si="79"/>
        <v>0</v>
      </c>
      <c r="V942" s="33">
        <f>VLOOKUP(C942,Schedule!$B$3:$T$11,INPUT!D942+1,FALSE)</f>
        <v>0</v>
      </c>
    </row>
    <row r="943" spans="1:22" ht="15" x14ac:dyDescent="0.25">
      <c r="A943" s="1">
        <v>46</v>
      </c>
      <c r="B943" t="str">
        <f t="shared" si="75"/>
        <v>Brian Cox</v>
      </c>
      <c r="C943">
        <f t="shared" si="76"/>
        <v>7</v>
      </c>
      <c r="D943" s="17">
        <v>16</v>
      </c>
      <c r="E943">
        <v>0</v>
      </c>
      <c r="F943">
        <v>0</v>
      </c>
      <c r="G943">
        <v>0</v>
      </c>
      <c r="H943">
        <v>0</v>
      </c>
      <c r="I943">
        <v>0</v>
      </c>
      <c r="J943">
        <v>0</v>
      </c>
      <c r="K943">
        <v>0</v>
      </c>
      <c r="L943">
        <v>0</v>
      </c>
      <c r="M943">
        <v>0</v>
      </c>
      <c r="N943">
        <v>0</v>
      </c>
      <c r="O943">
        <v>0</v>
      </c>
      <c r="P943">
        <v>0</v>
      </c>
      <c r="Q943">
        <v>0</v>
      </c>
      <c r="R943">
        <v>0</v>
      </c>
      <c r="S943" s="32">
        <f t="shared" si="77"/>
        <v>0</v>
      </c>
      <c r="T943" s="32">
        <f t="shared" si="78"/>
        <v>0</v>
      </c>
      <c r="U943" s="32">
        <f t="shared" si="79"/>
        <v>0</v>
      </c>
      <c r="V943" s="33">
        <f>VLOOKUP(C943,Schedule!$B$3:$T$11,INPUT!D943+1,FALSE)</f>
        <v>0</v>
      </c>
    </row>
    <row r="944" spans="1:22" ht="15" x14ac:dyDescent="0.25">
      <c r="A944" s="1">
        <v>47</v>
      </c>
      <c r="B944" t="str">
        <f t="shared" si="75"/>
        <v>Lou Cole</v>
      </c>
      <c r="C944">
        <f t="shared" si="76"/>
        <v>7</v>
      </c>
      <c r="D944" s="17">
        <v>16</v>
      </c>
      <c r="E944">
        <v>0</v>
      </c>
      <c r="F944">
        <v>0</v>
      </c>
      <c r="G944">
        <v>0</v>
      </c>
      <c r="H944">
        <v>0</v>
      </c>
      <c r="I944">
        <v>0</v>
      </c>
      <c r="J944">
        <v>0</v>
      </c>
      <c r="K944">
        <v>0</v>
      </c>
      <c r="L944">
        <v>0</v>
      </c>
      <c r="M944">
        <v>0</v>
      </c>
      <c r="N944">
        <v>0</v>
      </c>
      <c r="O944">
        <v>0</v>
      </c>
      <c r="P944">
        <v>0</v>
      </c>
      <c r="Q944">
        <v>0</v>
      </c>
      <c r="R944">
        <v>0</v>
      </c>
      <c r="S944" s="32">
        <f t="shared" si="77"/>
        <v>0</v>
      </c>
      <c r="T944" s="32">
        <f t="shared" si="78"/>
        <v>0</v>
      </c>
      <c r="U944" s="32">
        <f t="shared" si="79"/>
        <v>0</v>
      </c>
      <c r="V944" s="33">
        <f>VLOOKUP(C944,Schedule!$B$3:$T$11,INPUT!D944+1,FALSE)</f>
        <v>0</v>
      </c>
    </row>
    <row r="945" spans="1:22" ht="15" x14ac:dyDescent="0.25">
      <c r="A945" s="1">
        <v>48</v>
      </c>
      <c r="B945" t="str">
        <f t="shared" si="75"/>
        <v>Mike Haukap</v>
      </c>
      <c r="C945">
        <f t="shared" si="76"/>
        <v>7</v>
      </c>
      <c r="D945" s="17">
        <v>16</v>
      </c>
      <c r="E945">
        <v>0</v>
      </c>
      <c r="F945">
        <v>0</v>
      </c>
      <c r="G945">
        <v>0</v>
      </c>
      <c r="H945">
        <v>0</v>
      </c>
      <c r="I945">
        <v>0</v>
      </c>
      <c r="J945">
        <v>0</v>
      </c>
      <c r="K945">
        <v>0</v>
      </c>
      <c r="L945">
        <v>0</v>
      </c>
      <c r="M945">
        <v>0</v>
      </c>
      <c r="N945">
        <v>0</v>
      </c>
      <c r="O945">
        <v>0</v>
      </c>
      <c r="P945">
        <v>0</v>
      </c>
      <c r="Q945">
        <v>0</v>
      </c>
      <c r="R945">
        <v>0</v>
      </c>
      <c r="S945" s="32">
        <f t="shared" si="77"/>
        <v>0</v>
      </c>
      <c r="T945" s="32">
        <f t="shared" si="78"/>
        <v>0</v>
      </c>
      <c r="U945" s="32">
        <f t="shared" si="79"/>
        <v>0</v>
      </c>
      <c r="V945" s="33">
        <f>VLOOKUP(C945,Schedule!$B$3:$T$11,INPUT!D945+1,FALSE)</f>
        <v>0</v>
      </c>
    </row>
    <row r="946" spans="1:22" ht="15" x14ac:dyDescent="0.25">
      <c r="A946" s="1">
        <v>49</v>
      </c>
      <c r="B946" t="str">
        <f t="shared" si="75"/>
        <v>Adam Wiesehan</v>
      </c>
      <c r="C946">
        <f t="shared" si="76"/>
        <v>7</v>
      </c>
      <c r="D946" s="17">
        <v>16</v>
      </c>
      <c r="E946">
        <v>0</v>
      </c>
      <c r="F946">
        <v>0</v>
      </c>
      <c r="G946">
        <v>0</v>
      </c>
      <c r="H946">
        <v>0</v>
      </c>
      <c r="I946">
        <v>0</v>
      </c>
      <c r="J946">
        <v>0</v>
      </c>
      <c r="K946">
        <v>0</v>
      </c>
      <c r="L946">
        <v>0</v>
      </c>
      <c r="M946">
        <v>0</v>
      </c>
      <c r="N946">
        <v>0</v>
      </c>
      <c r="O946">
        <v>0</v>
      </c>
      <c r="P946">
        <v>0</v>
      </c>
      <c r="Q946">
        <v>0</v>
      </c>
      <c r="R946">
        <v>0</v>
      </c>
      <c r="S946" s="32">
        <f t="shared" si="77"/>
        <v>0</v>
      </c>
      <c r="T946" s="32">
        <f t="shared" si="78"/>
        <v>0</v>
      </c>
      <c r="U946" s="32">
        <f t="shared" si="79"/>
        <v>0</v>
      </c>
      <c r="V946" s="33">
        <f>VLOOKUP(C946,Schedule!$B$3:$T$11,INPUT!D946+1,FALSE)</f>
        <v>0</v>
      </c>
    </row>
    <row r="947" spans="1:22" ht="15" x14ac:dyDescent="0.25">
      <c r="A947" s="1">
        <v>50</v>
      </c>
      <c r="B947" t="str">
        <f t="shared" si="75"/>
        <v>Jerrod Scowden</v>
      </c>
      <c r="C947">
        <f t="shared" si="76"/>
        <v>7</v>
      </c>
      <c r="D947" s="17">
        <v>16</v>
      </c>
      <c r="E947">
        <v>0</v>
      </c>
      <c r="F947">
        <v>0</v>
      </c>
      <c r="G947">
        <v>0</v>
      </c>
      <c r="H947">
        <v>0</v>
      </c>
      <c r="I947">
        <v>0</v>
      </c>
      <c r="J947">
        <v>0</v>
      </c>
      <c r="K947">
        <v>0</v>
      </c>
      <c r="L947">
        <v>0</v>
      </c>
      <c r="M947">
        <v>0</v>
      </c>
      <c r="N947">
        <v>0</v>
      </c>
      <c r="O947">
        <v>0</v>
      </c>
      <c r="P947">
        <v>0</v>
      </c>
      <c r="Q947">
        <v>0</v>
      </c>
      <c r="R947">
        <v>0</v>
      </c>
      <c r="S947" s="32">
        <f t="shared" si="77"/>
        <v>0</v>
      </c>
      <c r="T947" s="32">
        <f t="shared" si="78"/>
        <v>0</v>
      </c>
      <c r="U947" s="32">
        <f t="shared" si="79"/>
        <v>0</v>
      </c>
      <c r="V947" s="33">
        <f>VLOOKUP(C947,Schedule!$B$3:$T$11,INPUT!D947+1,FALSE)</f>
        <v>0</v>
      </c>
    </row>
    <row r="948" spans="1:22" ht="15" x14ac:dyDescent="0.25">
      <c r="A948" s="1">
        <v>51</v>
      </c>
      <c r="B948" t="str">
        <f t="shared" si="75"/>
        <v>Brian Timmons</v>
      </c>
      <c r="C948">
        <f t="shared" si="76"/>
        <v>8</v>
      </c>
      <c r="D948" s="17">
        <v>16</v>
      </c>
      <c r="E948">
        <v>0</v>
      </c>
      <c r="F948">
        <v>0</v>
      </c>
      <c r="G948">
        <v>0</v>
      </c>
      <c r="H948">
        <v>0</v>
      </c>
      <c r="I948">
        <v>0</v>
      </c>
      <c r="J948">
        <v>0</v>
      </c>
      <c r="K948">
        <v>0</v>
      </c>
      <c r="L948">
        <v>0</v>
      </c>
      <c r="M948">
        <v>0</v>
      </c>
      <c r="N948">
        <v>0</v>
      </c>
      <c r="O948">
        <v>0</v>
      </c>
      <c r="P948">
        <v>0</v>
      </c>
      <c r="Q948">
        <v>0</v>
      </c>
      <c r="R948">
        <v>0</v>
      </c>
      <c r="S948" s="32">
        <f t="shared" si="77"/>
        <v>0</v>
      </c>
      <c r="T948" s="32">
        <f t="shared" si="78"/>
        <v>0</v>
      </c>
      <c r="U948" s="32">
        <f t="shared" si="79"/>
        <v>0</v>
      </c>
      <c r="V948" s="33">
        <f>VLOOKUP(C948,Schedule!$B$3:$T$11,INPUT!D948+1,FALSE)</f>
        <v>9</v>
      </c>
    </row>
    <row r="949" spans="1:22" ht="15" x14ac:dyDescent="0.25">
      <c r="A949" s="1">
        <v>52</v>
      </c>
      <c r="B949" t="str">
        <f t="shared" si="75"/>
        <v>Jason Perniciaro</v>
      </c>
      <c r="C949">
        <f t="shared" si="76"/>
        <v>8</v>
      </c>
      <c r="D949" s="17">
        <v>16</v>
      </c>
      <c r="E949">
        <v>7</v>
      </c>
      <c r="F949">
        <v>5</v>
      </c>
      <c r="G949">
        <v>3</v>
      </c>
      <c r="H949">
        <v>2</v>
      </c>
      <c r="I949">
        <v>2</v>
      </c>
      <c r="J949">
        <v>0</v>
      </c>
      <c r="K949">
        <v>3</v>
      </c>
      <c r="L949">
        <v>0</v>
      </c>
      <c r="M949">
        <v>0</v>
      </c>
      <c r="N949">
        <v>0</v>
      </c>
      <c r="O949">
        <v>0</v>
      </c>
      <c r="P949">
        <v>0</v>
      </c>
      <c r="Q949">
        <v>0</v>
      </c>
      <c r="R949">
        <v>0</v>
      </c>
      <c r="S949" s="32">
        <f t="shared" si="77"/>
        <v>0</v>
      </c>
      <c r="T949" s="32">
        <f t="shared" si="78"/>
        <v>0</v>
      </c>
      <c r="U949" s="32">
        <f t="shared" si="79"/>
        <v>0</v>
      </c>
      <c r="V949" s="33">
        <f>VLOOKUP(C949,Schedule!$B$3:$T$11,INPUT!D949+1,FALSE)</f>
        <v>9</v>
      </c>
    </row>
    <row r="950" spans="1:22" ht="15" x14ac:dyDescent="0.25">
      <c r="A950" s="1">
        <v>53</v>
      </c>
      <c r="B950" t="str">
        <f t="shared" si="75"/>
        <v>Jeff Fuller</v>
      </c>
      <c r="C950">
        <f t="shared" si="76"/>
        <v>8</v>
      </c>
      <c r="D950" s="17">
        <v>16</v>
      </c>
      <c r="E950">
        <v>7</v>
      </c>
      <c r="F950">
        <v>6</v>
      </c>
      <c r="G950">
        <v>2</v>
      </c>
      <c r="H950">
        <v>0</v>
      </c>
      <c r="I950">
        <v>0</v>
      </c>
      <c r="J950">
        <v>1</v>
      </c>
      <c r="K950">
        <v>1</v>
      </c>
      <c r="L950">
        <v>0</v>
      </c>
      <c r="M950">
        <v>1</v>
      </c>
      <c r="N950">
        <v>0</v>
      </c>
      <c r="O950">
        <v>0</v>
      </c>
      <c r="P950">
        <v>0</v>
      </c>
      <c r="Q950">
        <v>0</v>
      </c>
      <c r="R950">
        <v>0</v>
      </c>
      <c r="S950" s="32">
        <f t="shared" si="77"/>
        <v>0</v>
      </c>
      <c r="T950" s="32">
        <f t="shared" si="78"/>
        <v>0</v>
      </c>
      <c r="U950" s="32">
        <f t="shared" si="79"/>
        <v>0</v>
      </c>
      <c r="V950" s="33">
        <f>VLOOKUP(C950,Schedule!$B$3:$T$11,INPUT!D950+1,FALSE)</f>
        <v>9</v>
      </c>
    </row>
    <row r="951" spans="1:22" ht="15" x14ac:dyDescent="0.25">
      <c r="A951" s="1">
        <v>54</v>
      </c>
      <c r="B951" t="str">
        <f t="shared" si="75"/>
        <v>Marty Plassmeyer</v>
      </c>
      <c r="C951">
        <f t="shared" si="76"/>
        <v>8</v>
      </c>
      <c r="D951" s="17">
        <v>16</v>
      </c>
      <c r="E951">
        <v>6</v>
      </c>
      <c r="F951">
        <v>6</v>
      </c>
      <c r="G951">
        <v>3</v>
      </c>
      <c r="H951">
        <v>1</v>
      </c>
      <c r="I951">
        <v>0</v>
      </c>
      <c r="J951">
        <v>0</v>
      </c>
      <c r="K951">
        <v>2</v>
      </c>
      <c r="L951">
        <v>1</v>
      </c>
      <c r="M951">
        <v>0</v>
      </c>
      <c r="N951">
        <v>0</v>
      </c>
      <c r="O951">
        <v>0</v>
      </c>
      <c r="P951">
        <v>0</v>
      </c>
      <c r="Q951">
        <v>1</v>
      </c>
      <c r="R951">
        <v>0</v>
      </c>
      <c r="S951" s="32">
        <f t="shared" si="77"/>
        <v>0</v>
      </c>
      <c r="T951" s="32">
        <f t="shared" si="78"/>
        <v>0</v>
      </c>
      <c r="U951" s="32">
        <f t="shared" si="79"/>
        <v>0</v>
      </c>
      <c r="V951" s="33">
        <f>VLOOKUP(C951,Schedule!$B$3:$T$11,INPUT!D951+1,FALSE)</f>
        <v>9</v>
      </c>
    </row>
    <row r="952" spans="1:22" ht="15" x14ac:dyDescent="0.25">
      <c r="A952" s="1">
        <v>55</v>
      </c>
      <c r="B952" t="str">
        <f t="shared" si="75"/>
        <v>Mike McCoy</v>
      </c>
      <c r="C952">
        <f t="shared" si="76"/>
        <v>8</v>
      </c>
      <c r="D952" s="17">
        <v>16</v>
      </c>
      <c r="E952">
        <v>6</v>
      </c>
      <c r="F952">
        <v>6</v>
      </c>
      <c r="G952">
        <v>2</v>
      </c>
      <c r="H952">
        <v>0</v>
      </c>
      <c r="I952">
        <v>0</v>
      </c>
      <c r="J952">
        <v>0</v>
      </c>
      <c r="K952">
        <v>2</v>
      </c>
      <c r="L952">
        <v>0</v>
      </c>
      <c r="M952">
        <v>0</v>
      </c>
      <c r="N952">
        <v>0</v>
      </c>
      <c r="O952">
        <v>0</v>
      </c>
      <c r="P952">
        <v>0</v>
      </c>
      <c r="Q952">
        <v>0</v>
      </c>
      <c r="R952">
        <v>0</v>
      </c>
      <c r="S952" s="32">
        <f t="shared" si="77"/>
        <v>0</v>
      </c>
      <c r="T952" s="32">
        <f t="shared" si="78"/>
        <v>0</v>
      </c>
      <c r="U952" s="32">
        <f t="shared" si="79"/>
        <v>0</v>
      </c>
      <c r="V952" s="33">
        <f>VLOOKUP(C952,Schedule!$B$3:$T$11,INPUT!D952+1,FALSE)</f>
        <v>9</v>
      </c>
    </row>
    <row r="953" spans="1:22" ht="15" x14ac:dyDescent="0.25">
      <c r="A953" s="1">
        <v>56</v>
      </c>
      <c r="B953" t="str">
        <f t="shared" si="75"/>
        <v>Sam Scharenberg</v>
      </c>
      <c r="C953">
        <f t="shared" si="76"/>
        <v>8</v>
      </c>
      <c r="D953" s="17">
        <v>16</v>
      </c>
      <c r="E953">
        <v>6</v>
      </c>
      <c r="F953">
        <v>6</v>
      </c>
      <c r="G953">
        <v>2</v>
      </c>
      <c r="H953">
        <v>0</v>
      </c>
      <c r="I953">
        <v>0</v>
      </c>
      <c r="J953">
        <v>0</v>
      </c>
      <c r="K953">
        <v>2</v>
      </c>
      <c r="L953">
        <v>0</v>
      </c>
      <c r="M953">
        <v>0</v>
      </c>
      <c r="N953">
        <v>0</v>
      </c>
      <c r="O953">
        <v>0</v>
      </c>
      <c r="P953">
        <v>0</v>
      </c>
      <c r="Q953">
        <v>0</v>
      </c>
      <c r="R953">
        <v>0</v>
      </c>
      <c r="S953" s="32">
        <f t="shared" si="77"/>
        <v>0</v>
      </c>
      <c r="T953" s="32">
        <f t="shared" si="78"/>
        <v>0</v>
      </c>
      <c r="U953" s="32">
        <f t="shared" si="79"/>
        <v>0</v>
      </c>
      <c r="V953" s="33">
        <f>VLOOKUP(C953,Schedule!$B$3:$T$11,INPUT!D953+1,FALSE)</f>
        <v>9</v>
      </c>
    </row>
    <row r="954" spans="1:22" ht="15" x14ac:dyDescent="0.25">
      <c r="A954" s="1">
        <v>57</v>
      </c>
      <c r="B954" t="str">
        <f t="shared" si="75"/>
        <v>Sean Lewis</v>
      </c>
      <c r="C954">
        <f t="shared" si="76"/>
        <v>8</v>
      </c>
      <c r="D954" s="17">
        <v>16</v>
      </c>
      <c r="E954">
        <v>6</v>
      </c>
      <c r="F954">
        <v>5</v>
      </c>
      <c r="G954">
        <v>1</v>
      </c>
      <c r="H954">
        <v>1</v>
      </c>
      <c r="I954">
        <v>1</v>
      </c>
      <c r="J954">
        <v>0</v>
      </c>
      <c r="K954">
        <v>1</v>
      </c>
      <c r="L954">
        <v>0</v>
      </c>
      <c r="M954">
        <v>0</v>
      </c>
      <c r="N954">
        <v>0</v>
      </c>
      <c r="O954">
        <v>0</v>
      </c>
      <c r="P954">
        <v>0</v>
      </c>
      <c r="Q954">
        <v>0</v>
      </c>
      <c r="R954">
        <v>0</v>
      </c>
      <c r="S954" s="32">
        <f t="shared" si="77"/>
        <v>0</v>
      </c>
      <c r="T954" s="32">
        <f t="shared" si="78"/>
        <v>0</v>
      </c>
      <c r="U954" s="32">
        <f t="shared" si="79"/>
        <v>0</v>
      </c>
      <c r="V954" s="33">
        <f>VLOOKUP(C954,Schedule!$B$3:$T$11,INPUT!D954+1,FALSE)</f>
        <v>9</v>
      </c>
    </row>
    <row r="955" spans="1:22" ht="15" x14ac:dyDescent="0.25">
      <c r="A955" s="1">
        <v>58</v>
      </c>
      <c r="B955" t="str">
        <f t="shared" si="75"/>
        <v>Ted Wiese</v>
      </c>
      <c r="C955">
        <f t="shared" si="76"/>
        <v>9</v>
      </c>
      <c r="D955" s="17">
        <v>16</v>
      </c>
      <c r="E955">
        <v>6</v>
      </c>
      <c r="F955">
        <v>5</v>
      </c>
      <c r="G955">
        <v>2</v>
      </c>
      <c r="H955">
        <v>0</v>
      </c>
      <c r="I955">
        <v>0</v>
      </c>
      <c r="J955">
        <v>1</v>
      </c>
      <c r="K955">
        <v>2</v>
      </c>
      <c r="L955">
        <v>0</v>
      </c>
      <c r="M955">
        <v>0</v>
      </c>
      <c r="N955">
        <v>0</v>
      </c>
      <c r="O955">
        <v>0</v>
      </c>
      <c r="P955">
        <v>0</v>
      </c>
      <c r="Q955">
        <v>0</v>
      </c>
      <c r="R955">
        <v>0</v>
      </c>
      <c r="S955" s="32">
        <f t="shared" si="77"/>
        <v>0</v>
      </c>
      <c r="T955" s="32">
        <f t="shared" si="78"/>
        <v>0</v>
      </c>
      <c r="U955" s="32">
        <f t="shared" si="79"/>
        <v>0</v>
      </c>
      <c r="V955" s="33">
        <f>VLOOKUP(C955,Schedule!$B$3:$T$11,INPUT!D955+1,FALSE)</f>
        <v>8</v>
      </c>
    </row>
    <row r="956" spans="1:22" ht="15" x14ac:dyDescent="0.25">
      <c r="A956" s="1">
        <v>59</v>
      </c>
      <c r="B956" t="str">
        <f t="shared" si="75"/>
        <v>Bob Farrell</v>
      </c>
      <c r="C956">
        <f t="shared" si="76"/>
        <v>9</v>
      </c>
      <c r="D956" s="17">
        <v>16</v>
      </c>
      <c r="E956">
        <v>6</v>
      </c>
      <c r="F956">
        <v>5</v>
      </c>
      <c r="G956">
        <v>3</v>
      </c>
      <c r="H956">
        <v>2</v>
      </c>
      <c r="I956">
        <v>1</v>
      </c>
      <c r="J956">
        <v>0</v>
      </c>
      <c r="K956">
        <v>2</v>
      </c>
      <c r="L956">
        <v>0</v>
      </c>
      <c r="M956">
        <v>1</v>
      </c>
      <c r="N956">
        <v>0</v>
      </c>
      <c r="O956">
        <v>0</v>
      </c>
      <c r="P956">
        <v>0</v>
      </c>
      <c r="Q956">
        <v>0</v>
      </c>
      <c r="R956">
        <v>0</v>
      </c>
      <c r="S956" s="32">
        <f t="shared" si="77"/>
        <v>0</v>
      </c>
      <c r="T956" s="32">
        <f t="shared" si="78"/>
        <v>0</v>
      </c>
      <c r="U956" s="32">
        <f t="shared" si="79"/>
        <v>0</v>
      </c>
      <c r="V956" s="33">
        <f>VLOOKUP(C956,Schedule!$B$3:$T$11,INPUT!D956+1,FALSE)</f>
        <v>8</v>
      </c>
    </row>
    <row r="957" spans="1:22" ht="15" x14ac:dyDescent="0.25">
      <c r="A957" s="1">
        <v>60</v>
      </c>
      <c r="B957" t="str">
        <f t="shared" si="75"/>
        <v>Jimbo Smith</v>
      </c>
      <c r="C957">
        <f t="shared" si="76"/>
        <v>9</v>
      </c>
      <c r="D957" s="17">
        <v>16</v>
      </c>
      <c r="E957">
        <v>6</v>
      </c>
      <c r="F957">
        <v>6</v>
      </c>
      <c r="G957">
        <v>4</v>
      </c>
      <c r="H957">
        <v>0</v>
      </c>
      <c r="I957">
        <v>0</v>
      </c>
      <c r="J957">
        <v>0</v>
      </c>
      <c r="K957">
        <v>4</v>
      </c>
      <c r="L957">
        <v>0</v>
      </c>
      <c r="M957">
        <v>0</v>
      </c>
      <c r="N957">
        <v>0</v>
      </c>
      <c r="O957">
        <v>0</v>
      </c>
      <c r="P957">
        <v>0</v>
      </c>
      <c r="Q957">
        <v>0</v>
      </c>
      <c r="R957">
        <v>0</v>
      </c>
      <c r="S957" s="32">
        <f t="shared" si="77"/>
        <v>0</v>
      </c>
      <c r="T957" s="32">
        <f t="shared" si="78"/>
        <v>0</v>
      </c>
      <c r="U957" s="32">
        <f t="shared" si="79"/>
        <v>0</v>
      </c>
      <c r="V957" s="33">
        <f>VLOOKUP(C957,Schedule!$B$3:$T$11,INPUT!D957+1,FALSE)</f>
        <v>8</v>
      </c>
    </row>
    <row r="958" spans="1:22" ht="15" x14ac:dyDescent="0.25">
      <c r="A958" s="1">
        <v>61</v>
      </c>
      <c r="B958" t="str">
        <f t="shared" si="75"/>
        <v>Mike Gebhardt</v>
      </c>
      <c r="C958">
        <f t="shared" si="76"/>
        <v>9</v>
      </c>
      <c r="D958" s="17">
        <v>16</v>
      </c>
      <c r="E958">
        <v>6</v>
      </c>
      <c r="F958">
        <v>6</v>
      </c>
      <c r="G958">
        <v>3</v>
      </c>
      <c r="H958">
        <v>2</v>
      </c>
      <c r="I958">
        <v>0</v>
      </c>
      <c r="J958">
        <v>0</v>
      </c>
      <c r="K958">
        <v>2</v>
      </c>
      <c r="L958">
        <v>1</v>
      </c>
      <c r="M958">
        <v>0</v>
      </c>
      <c r="N958">
        <v>0</v>
      </c>
      <c r="O958">
        <v>0</v>
      </c>
      <c r="P958">
        <v>0</v>
      </c>
      <c r="Q958">
        <v>1</v>
      </c>
      <c r="R958">
        <v>0</v>
      </c>
      <c r="S958" s="32">
        <f t="shared" si="77"/>
        <v>0</v>
      </c>
      <c r="T958" s="32">
        <f t="shared" si="78"/>
        <v>0</v>
      </c>
      <c r="U958" s="32">
        <f t="shared" si="79"/>
        <v>0</v>
      </c>
      <c r="V958" s="33">
        <f>VLOOKUP(C958,Schedule!$B$3:$T$11,INPUT!D958+1,FALSE)</f>
        <v>8</v>
      </c>
    </row>
    <row r="959" spans="1:22" ht="15" x14ac:dyDescent="0.25">
      <c r="A959" s="1">
        <v>62</v>
      </c>
      <c r="B959" t="str">
        <f t="shared" si="75"/>
        <v>Larry Lasley</v>
      </c>
      <c r="C959">
        <f t="shared" si="76"/>
        <v>9</v>
      </c>
      <c r="D959" s="17">
        <v>16</v>
      </c>
      <c r="E959">
        <v>0</v>
      </c>
      <c r="F959">
        <v>0</v>
      </c>
      <c r="G959">
        <v>0</v>
      </c>
      <c r="H959">
        <v>0</v>
      </c>
      <c r="I959">
        <v>0</v>
      </c>
      <c r="J959">
        <v>0</v>
      </c>
      <c r="K959">
        <v>0</v>
      </c>
      <c r="L959">
        <v>0</v>
      </c>
      <c r="M959">
        <v>0</v>
      </c>
      <c r="N959">
        <v>0</v>
      </c>
      <c r="O959">
        <v>0</v>
      </c>
      <c r="P959">
        <v>0</v>
      </c>
      <c r="Q959">
        <v>0</v>
      </c>
      <c r="R959">
        <v>0</v>
      </c>
      <c r="S959" s="32">
        <f t="shared" si="77"/>
        <v>0</v>
      </c>
      <c r="T959" s="32">
        <f t="shared" si="78"/>
        <v>0</v>
      </c>
      <c r="U959" s="32">
        <f t="shared" si="79"/>
        <v>0</v>
      </c>
      <c r="V959" s="33">
        <f>VLOOKUP(C959,Schedule!$B$3:$T$11,INPUT!D959+1,FALSE)</f>
        <v>8</v>
      </c>
    </row>
    <row r="960" spans="1:22" ht="15" x14ac:dyDescent="0.25">
      <c r="A960" s="1">
        <v>63</v>
      </c>
      <c r="B960" t="str">
        <f t="shared" si="75"/>
        <v>Doug McCluskey</v>
      </c>
      <c r="C960">
        <f t="shared" si="76"/>
        <v>9</v>
      </c>
      <c r="D960" s="17">
        <v>16</v>
      </c>
      <c r="E960">
        <v>6</v>
      </c>
      <c r="F960">
        <v>6</v>
      </c>
      <c r="G960">
        <v>0</v>
      </c>
      <c r="H960">
        <v>0</v>
      </c>
      <c r="I960">
        <v>0</v>
      </c>
      <c r="J960">
        <v>0</v>
      </c>
      <c r="K960">
        <v>0</v>
      </c>
      <c r="L960">
        <v>0</v>
      </c>
      <c r="M960">
        <v>0</v>
      </c>
      <c r="N960">
        <v>0</v>
      </c>
      <c r="O960">
        <v>0</v>
      </c>
      <c r="P960">
        <v>0</v>
      </c>
      <c r="Q960">
        <v>0</v>
      </c>
      <c r="R960">
        <v>0</v>
      </c>
      <c r="S960" s="32">
        <f t="shared" si="77"/>
        <v>0</v>
      </c>
      <c r="T960" s="32">
        <f t="shared" si="78"/>
        <v>0</v>
      </c>
      <c r="U960" s="32">
        <f t="shared" si="79"/>
        <v>0</v>
      </c>
      <c r="V960" s="33">
        <f>VLOOKUP(C960,Schedule!$B$3:$T$11,INPUT!D960+1,FALSE)</f>
        <v>8</v>
      </c>
    </row>
    <row r="961" spans="1:22" ht="15" x14ac:dyDescent="0.25">
      <c r="A961" s="1">
        <v>64</v>
      </c>
      <c r="B961" t="str">
        <f t="shared" si="75"/>
        <v>Tyler Rosen</v>
      </c>
      <c r="C961">
        <f t="shared" si="76"/>
        <v>9</v>
      </c>
      <c r="D961" s="17">
        <v>16</v>
      </c>
      <c r="E961">
        <v>6</v>
      </c>
      <c r="F961">
        <v>5</v>
      </c>
      <c r="G961">
        <v>0</v>
      </c>
      <c r="H961">
        <v>0</v>
      </c>
      <c r="I961">
        <v>1</v>
      </c>
      <c r="J961">
        <v>0</v>
      </c>
      <c r="K961">
        <v>0</v>
      </c>
      <c r="L961">
        <v>0</v>
      </c>
      <c r="M961">
        <v>0</v>
      </c>
      <c r="N961">
        <v>0</v>
      </c>
      <c r="O961">
        <v>0</v>
      </c>
      <c r="P961">
        <v>0</v>
      </c>
      <c r="Q961">
        <v>0</v>
      </c>
      <c r="R961">
        <v>0</v>
      </c>
      <c r="S961" s="32">
        <f t="shared" si="77"/>
        <v>0</v>
      </c>
      <c r="T961" s="32">
        <f t="shared" si="78"/>
        <v>0</v>
      </c>
      <c r="U961" s="32">
        <f t="shared" si="79"/>
        <v>0</v>
      </c>
      <c r="V961" s="33">
        <f>VLOOKUP(C961,Schedule!$B$3:$T$11,INPUT!D961+1,FALSE)</f>
        <v>8</v>
      </c>
    </row>
    <row r="962" spans="1:22" ht="15" x14ac:dyDescent="0.25">
      <c r="A962" s="1">
        <v>1</v>
      </c>
      <c r="B962" t="str">
        <f t="shared" si="75"/>
        <v>Phil Alles</v>
      </c>
      <c r="C962">
        <f t="shared" si="76"/>
        <v>1</v>
      </c>
      <c r="D962" s="17">
        <v>17</v>
      </c>
      <c r="E962">
        <v>3</v>
      </c>
      <c r="F962">
        <v>3</v>
      </c>
      <c r="G962">
        <v>0</v>
      </c>
      <c r="H962">
        <v>0</v>
      </c>
      <c r="I962">
        <v>0</v>
      </c>
      <c r="J962">
        <v>0</v>
      </c>
      <c r="K962">
        <v>0</v>
      </c>
      <c r="L962">
        <v>0</v>
      </c>
      <c r="M962">
        <v>0</v>
      </c>
      <c r="N962">
        <v>0</v>
      </c>
      <c r="O962">
        <v>0</v>
      </c>
      <c r="P962">
        <v>1</v>
      </c>
      <c r="Q962">
        <v>0</v>
      </c>
      <c r="R962">
        <v>0</v>
      </c>
      <c r="S962" s="32">
        <f t="shared" si="77"/>
        <v>0</v>
      </c>
      <c r="T962" s="32">
        <f t="shared" si="78"/>
        <v>0</v>
      </c>
      <c r="U962" s="32">
        <f t="shared" si="79"/>
        <v>0</v>
      </c>
      <c r="V962" s="33">
        <f>VLOOKUP(C962,Schedule!$B$3:$T$11,INPUT!D962+1,FALSE)</f>
        <v>9</v>
      </c>
    </row>
    <row r="963" spans="1:22" ht="15" x14ac:dyDescent="0.25">
      <c r="A963" s="1">
        <v>2</v>
      </c>
      <c r="B963" t="str">
        <f t="shared" si="75"/>
        <v>Mike Rainbolt</v>
      </c>
      <c r="C963">
        <f t="shared" si="76"/>
        <v>1</v>
      </c>
      <c r="D963" s="17">
        <v>17</v>
      </c>
      <c r="E963">
        <v>0</v>
      </c>
      <c r="F963">
        <v>0</v>
      </c>
      <c r="G963">
        <v>0</v>
      </c>
      <c r="H963">
        <v>0</v>
      </c>
      <c r="I963">
        <v>0</v>
      </c>
      <c r="J963">
        <v>0</v>
      </c>
      <c r="K963">
        <v>0</v>
      </c>
      <c r="L963">
        <v>0</v>
      </c>
      <c r="M963">
        <v>0</v>
      </c>
      <c r="N963">
        <v>0</v>
      </c>
      <c r="O963">
        <v>0</v>
      </c>
      <c r="P963">
        <v>0</v>
      </c>
      <c r="Q963">
        <v>0</v>
      </c>
      <c r="R963">
        <v>0</v>
      </c>
      <c r="S963" s="32">
        <f t="shared" si="77"/>
        <v>0</v>
      </c>
      <c r="T963" s="32">
        <f t="shared" si="78"/>
        <v>0</v>
      </c>
      <c r="U963" s="32">
        <f t="shared" si="79"/>
        <v>0</v>
      </c>
      <c r="V963" s="33">
        <f>VLOOKUP(C963,Schedule!$B$3:$T$11,INPUT!D963+1,FALSE)</f>
        <v>9</v>
      </c>
    </row>
    <row r="964" spans="1:22" ht="15" x14ac:dyDescent="0.25">
      <c r="A964" s="1">
        <v>3</v>
      </c>
      <c r="B964" t="str">
        <f t="shared" si="75"/>
        <v>Steven Dooley</v>
      </c>
      <c r="C964">
        <f t="shared" si="76"/>
        <v>1</v>
      </c>
      <c r="D964" s="17">
        <v>17</v>
      </c>
      <c r="E964">
        <v>3</v>
      </c>
      <c r="F964">
        <v>2</v>
      </c>
      <c r="G964">
        <v>0</v>
      </c>
      <c r="H964">
        <v>0</v>
      </c>
      <c r="I964">
        <v>0</v>
      </c>
      <c r="J964">
        <v>1</v>
      </c>
      <c r="K964">
        <v>0</v>
      </c>
      <c r="L964">
        <v>0</v>
      </c>
      <c r="M964">
        <v>0</v>
      </c>
      <c r="N964">
        <v>0</v>
      </c>
      <c r="O964">
        <v>0</v>
      </c>
      <c r="P964">
        <v>0</v>
      </c>
      <c r="Q964">
        <v>0</v>
      </c>
      <c r="R964">
        <v>0</v>
      </c>
      <c r="S964" s="32">
        <f t="shared" si="77"/>
        <v>0</v>
      </c>
      <c r="T964" s="32">
        <f t="shared" si="78"/>
        <v>0</v>
      </c>
      <c r="U964" s="32">
        <f t="shared" si="79"/>
        <v>0</v>
      </c>
      <c r="V964" s="33">
        <f>VLOOKUP(C964,Schedule!$B$3:$T$11,INPUT!D964+1,FALSE)</f>
        <v>9</v>
      </c>
    </row>
    <row r="965" spans="1:22" ht="15" x14ac:dyDescent="0.25">
      <c r="A965" s="1">
        <v>4</v>
      </c>
      <c r="B965" t="str">
        <f t="shared" si="75"/>
        <v>Dave Kohring</v>
      </c>
      <c r="C965">
        <f t="shared" si="76"/>
        <v>1</v>
      </c>
      <c r="D965" s="17">
        <v>17</v>
      </c>
      <c r="E965">
        <v>4</v>
      </c>
      <c r="F965">
        <v>4</v>
      </c>
      <c r="G965">
        <v>1</v>
      </c>
      <c r="H965">
        <v>0</v>
      </c>
      <c r="I965">
        <v>0</v>
      </c>
      <c r="J965">
        <v>0</v>
      </c>
      <c r="K965">
        <v>1</v>
      </c>
      <c r="L965">
        <v>0</v>
      </c>
      <c r="M965">
        <v>0</v>
      </c>
      <c r="N965">
        <v>0</v>
      </c>
      <c r="O965">
        <v>0</v>
      </c>
      <c r="P965">
        <v>0</v>
      </c>
      <c r="Q965">
        <v>0</v>
      </c>
      <c r="R965">
        <v>0</v>
      </c>
      <c r="S965" s="32">
        <f t="shared" si="77"/>
        <v>0</v>
      </c>
      <c r="T965" s="32">
        <f t="shared" si="78"/>
        <v>0</v>
      </c>
      <c r="U965" s="32">
        <f t="shared" si="79"/>
        <v>0</v>
      </c>
      <c r="V965" s="33">
        <f>VLOOKUP(C965,Schedule!$B$3:$T$11,INPUT!D965+1,FALSE)</f>
        <v>9</v>
      </c>
    </row>
    <row r="966" spans="1:22" ht="15" x14ac:dyDescent="0.25">
      <c r="A966" s="1">
        <v>5</v>
      </c>
      <c r="B966" t="str">
        <f t="shared" si="75"/>
        <v>Rick Funk</v>
      </c>
      <c r="C966">
        <f t="shared" si="76"/>
        <v>1</v>
      </c>
      <c r="D966" s="17">
        <v>17</v>
      </c>
      <c r="E966">
        <v>0</v>
      </c>
      <c r="F966">
        <v>0</v>
      </c>
      <c r="G966">
        <v>0</v>
      </c>
      <c r="H966">
        <v>0</v>
      </c>
      <c r="I966">
        <v>0</v>
      </c>
      <c r="J966">
        <v>0</v>
      </c>
      <c r="K966">
        <v>0</v>
      </c>
      <c r="L966">
        <v>0</v>
      </c>
      <c r="M966">
        <v>0</v>
      </c>
      <c r="N966">
        <v>0</v>
      </c>
      <c r="O966">
        <v>0</v>
      </c>
      <c r="P966">
        <v>0</v>
      </c>
      <c r="Q966">
        <v>0</v>
      </c>
      <c r="R966">
        <v>0</v>
      </c>
      <c r="S966" s="32">
        <f t="shared" si="77"/>
        <v>0</v>
      </c>
      <c r="T966" s="32">
        <f t="shared" si="78"/>
        <v>0</v>
      </c>
      <c r="U966" s="32">
        <f t="shared" si="79"/>
        <v>0</v>
      </c>
      <c r="V966" s="33">
        <f>VLOOKUP(C966,Schedule!$B$3:$T$11,INPUT!D966+1,FALSE)</f>
        <v>9</v>
      </c>
    </row>
    <row r="967" spans="1:22" ht="15" x14ac:dyDescent="0.25">
      <c r="A967" s="1">
        <v>6</v>
      </c>
      <c r="B967" t="str">
        <f t="shared" si="75"/>
        <v>Marc Rosen</v>
      </c>
      <c r="C967">
        <f t="shared" si="76"/>
        <v>1</v>
      </c>
      <c r="D967" s="17">
        <v>17</v>
      </c>
      <c r="E967">
        <v>3</v>
      </c>
      <c r="F967">
        <v>3</v>
      </c>
      <c r="G967">
        <v>2</v>
      </c>
      <c r="H967">
        <v>0</v>
      </c>
      <c r="I967">
        <v>0</v>
      </c>
      <c r="J967">
        <v>0</v>
      </c>
      <c r="K967">
        <v>2</v>
      </c>
      <c r="L967">
        <v>0</v>
      </c>
      <c r="M967">
        <v>0</v>
      </c>
      <c r="N967">
        <v>0</v>
      </c>
      <c r="O967">
        <v>0</v>
      </c>
      <c r="P967">
        <v>0</v>
      </c>
      <c r="Q967">
        <v>0</v>
      </c>
      <c r="R967">
        <v>0</v>
      </c>
      <c r="S967" s="32">
        <f t="shared" si="77"/>
        <v>0</v>
      </c>
      <c r="T967" s="32">
        <f t="shared" si="78"/>
        <v>0</v>
      </c>
      <c r="U967" s="32">
        <f t="shared" si="79"/>
        <v>0</v>
      </c>
      <c r="V967" s="33">
        <f>VLOOKUP(C967,Schedule!$B$3:$T$11,INPUT!D967+1,FALSE)</f>
        <v>9</v>
      </c>
    </row>
    <row r="968" spans="1:22" ht="15" x14ac:dyDescent="0.25">
      <c r="A968" s="1">
        <v>7</v>
      </c>
      <c r="B968" t="str">
        <f t="shared" si="75"/>
        <v>Jeremy Lentz</v>
      </c>
      <c r="C968">
        <f t="shared" si="76"/>
        <v>1</v>
      </c>
      <c r="D968" s="17">
        <v>17</v>
      </c>
      <c r="E968">
        <v>3</v>
      </c>
      <c r="F968">
        <v>3</v>
      </c>
      <c r="G968">
        <v>0</v>
      </c>
      <c r="H968">
        <v>0</v>
      </c>
      <c r="I968">
        <v>0</v>
      </c>
      <c r="J968">
        <v>0</v>
      </c>
      <c r="K968">
        <v>0</v>
      </c>
      <c r="L968">
        <v>0</v>
      </c>
      <c r="M968">
        <v>0</v>
      </c>
      <c r="N968">
        <v>0</v>
      </c>
      <c r="O968">
        <v>0</v>
      </c>
      <c r="P968">
        <v>0</v>
      </c>
      <c r="Q968">
        <v>0</v>
      </c>
      <c r="R968">
        <v>0</v>
      </c>
      <c r="S968" s="32">
        <f t="shared" si="77"/>
        <v>0</v>
      </c>
      <c r="T968" s="32">
        <f t="shared" si="78"/>
        <v>0</v>
      </c>
      <c r="U968" s="32">
        <f t="shared" si="79"/>
        <v>0</v>
      </c>
      <c r="V968" s="33">
        <f>VLOOKUP(C968,Schedule!$B$3:$T$11,INPUT!D968+1,FALSE)</f>
        <v>9</v>
      </c>
    </row>
    <row r="969" spans="1:22" ht="15" x14ac:dyDescent="0.25">
      <c r="A969" s="1">
        <v>8</v>
      </c>
      <c r="B969" t="str">
        <f t="shared" si="75"/>
        <v>Donnie Rulo</v>
      </c>
      <c r="C969">
        <f t="shared" si="76"/>
        <v>2</v>
      </c>
      <c r="D969" s="17">
        <v>17</v>
      </c>
      <c r="E969">
        <v>3</v>
      </c>
      <c r="F969">
        <v>3</v>
      </c>
      <c r="G969">
        <v>0</v>
      </c>
      <c r="H969">
        <v>0</v>
      </c>
      <c r="I969">
        <v>0</v>
      </c>
      <c r="J969">
        <v>0</v>
      </c>
      <c r="K969">
        <v>0</v>
      </c>
      <c r="L969">
        <v>0</v>
      </c>
      <c r="M969">
        <v>0</v>
      </c>
      <c r="N969">
        <v>0</v>
      </c>
      <c r="O969">
        <v>0</v>
      </c>
      <c r="P969">
        <v>0</v>
      </c>
      <c r="Q969">
        <v>0</v>
      </c>
      <c r="R969">
        <v>0</v>
      </c>
      <c r="S969" s="32">
        <f t="shared" si="77"/>
        <v>0</v>
      </c>
      <c r="T969" s="32">
        <f t="shared" si="78"/>
        <v>0</v>
      </c>
      <c r="U969" s="32">
        <f t="shared" si="79"/>
        <v>0</v>
      </c>
      <c r="V969" s="33">
        <f>VLOOKUP(C969,Schedule!$B$3:$T$11,INPUT!D969+1,FALSE)</f>
        <v>6</v>
      </c>
    </row>
    <row r="970" spans="1:22" ht="15" x14ac:dyDescent="0.25">
      <c r="A970" s="1">
        <v>9</v>
      </c>
      <c r="B970" t="str">
        <f t="shared" si="75"/>
        <v>Ernie Luna</v>
      </c>
      <c r="C970">
        <f t="shared" si="76"/>
        <v>2</v>
      </c>
      <c r="D970" s="17">
        <v>17</v>
      </c>
      <c r="E970">
        <v>3</v>
      </c>
      <c r="F970">
        <v>2</v>
      </c>
      <c r="G970">
        <v>1</v>
      </c>
      <c r="H970">
        <v>0</v>
      </c>
      <c r="I970">
        <v>1</v>
      </c>
      <c r="J970">
        <v>0</v>
      </c>
      <c r="K970">
        <v>1</v>
      </c>
      <c r="L970">
        <v>0</v>
      </c>
      <c r="M970">
        <v>0</v>
      </c>
      <c r="N970">
        <v>0</v>
      </c>
      <c r="O970">
        <v>0</v>
      </c>
      <c r="P970">
        <v>0</v>
      </c>
      <c r="Q970">
        <v>0</v>
      </c>
      <c r="R970">
        <v>0</v>
      </c>
      <c r="S970" s="32">
        <f t="shared" si="77"/>
        <v>0</v>
      </c>
      <c r="T970" s="32">
        <f t="shared" si="78"/>
        <v>0</v>
      </c>
      <c r="U970" s="32">
        <f t="shared" si="79"/>
        <v>0</v>
      </c>
      <c r="V970" s="33">
        <f>VLOOKUP(C970,Schedule!$B$3:$T$11,INPUT!D970+1,FALSE)</f>
        <v>6</v>
      </c>
    </row>
    <row r="971" spans="1:22" ht="15" x14ac:dyDescent="0.25">
      <c r="A971" s="1">
        <v>10</v>
      </c>
      <c r="B971" t="str">
        <f t="shared" si="75"/>
        <v>Lee Renfrow</v>
      </c>
      <c r="C971">
        <f t="shared" si="76"/>
        <v>2</v>
      </c>
      <c r="D971" s="17">
        <v>17</v>
      </c>
      <c r="E971">
        <v>3</v>
      </c>
      <c r="F971">
        <v>3</v>
      </c>
      <c r="G971">
        <v>0</v>
      </c>
      <c r="H971">
        <v>0</v>
      </c>
      <c r="I971">
        <v>0</v>
      </c>
      <c r="J971">
        <v>0</v>
      </c>
      <c r="K971">
        <v>0</v>
      </c>
      <c r="L971">
        <v>0</v>
      </c>
      <c r="M971">
        <v>0</v>
      </c>
      <c r="N971">
        <v>0</v>
      </c>
      <c r="O971">
        <v>0</v>
      </c>
      <c r="P971">
        <v>1</v>
      </c>
      <c r="Q971">
        <v>0</v>
      </c>
      <c r="R971">
        <v>0</v>
      </c>
      <c r="S971" s="32">
        <f t="shared" si="77"/>
        <v>0</v>
      </c>
      <c r="T971" s="32">
        <f t="shared" si="78"/>
        <v>0</v>
      </c>
      <c r="U971" s="32">
        <f t="shared" si="79"/>
        <v>0</v>
      </c>
      <c r="V971" s="33">
        <f>VLOOKUP(C971,Schedule!$B$3:$T$11,INPUT!D971+1,FALSE)</f>
        <v>6</v>
      </c>
    </row>
    <row r="972" spans="1:22" ht="15" x14ac:dyDescent="0.25">
      <c r="A972" s="1">
        <v>11</v>
      </c>
      <c r="B972" t="str">
        <f t="shared" si="75"/>
        <v>Ruben Plancart</v>
      </c>
      <c r="C972">
        <f t="shared" si="76"/>
        <v>2</v>
      </c>
      <c r="D972" s="17">
        <v>17</v>
      </c>
      <c r="E972">
        <v>0</v>
      </c>
      <c r="F972">
        <v>0</v>
      </c>
      <c r="G972">
        <v>0</v>
      </c>
      <c r="H972">
        <v>0</v>
      </c>
      <c r="I972">
        <v>0</v>
      </c>
      <c r="J972">
        <v>0</v>
      </c>
      <c r="K972">
        <v>0</v>
      </c>
      <c r="L972">
        <v>0</v>
      </c>
      <c r="M972">
        <v>0</v>
      </c>
      <c r="N972">
        <v>0</v>
      </c>
      <c r="O972">
        <v>0</v>
      </c>
      <c r="P972">
        <v>0</v>
      </c>
      <c r="Q972">
        <v>0</v>
      </c>
      <c r="R972">
        <v>0</v>
      </c>
      <c r="S972" s="32">
        <f t="shared" si="77"/>
        <v>0</v>
      </c>
      <c r="T972" s="32">
        <f t="shared" si="78"/>
        <v>0</v>
      </c>
      <c r="U972" s="32">
        <f t="shared" si="79"/>
        <v>0</v>
      </c>
      <c r="V972" s="33">
        <f>VLOOKUP(C972,Schedule!$B$3:$T$11,INPUT!D972+1,FALSE)</f>
        <v>6</v>
      </c>
    </row>
    <row r="973" spans="1:22" ht="15" x14ac:dyDescent="0.25">
      <c r="A973" s="1">
        <v>12</v>
      </c>
      <c r="B973" t="str">
        <f t="shared" si="75"/>
        <v>Gerald Brown</v>
      </c>
      <c r="C973">
        <f t="shared" si="76"/>
        <v>2</v>
      </c>
      <c r="D973" s="17">
        <v>17</v>
      </c>
      <c r="E973">
        <v>2</v>
      </c>
      <c r="F973">
        <v>2</v>
      </c>
      <c r="G973">
        <v>1</v>
      </c>
      <c r="H973">
        <v>0</v>
      </c>
      <c r="I973">
        <v>0</v>
      </c>
      <c r="J973">
        <v>0</v>
      </c>
      <c r="K973">
        <v>1</v>
      </c>
      <c r="L973">
        <v>0</v>
      </c>
      <c r="M973">
        <v>0</v>
      </c>
      <c r="N973">
        <v>0</v>
      </c>
      <c r="O973">
        <v>0</v>
      </c>
      <c r="P973">
        <v>0</v>
      </c>
      <c r="Q973">
        <v>0</v>
      </c>
      <c r="R973">
        <v>0</v>
      </c>
      <c r="S973" s="32">
        <f t="shared" si="77"/>
        <v>0</v>
      </c>
      <c r="T973" s="32">
        <f t="shared" si="78"/>
        <v>0</v>
      </c>
      <c r="U973" s="32">
        <f t="shared" si="79"/>
        <v>0</v>
      </c>
      <c r="V973" s="33">
        <f>VLOOKUP(C973,Schedule!$B$3:$T$11,INPUT!D973+1,FALSE)</f>
        <v>6</v>
      </c>
    </row>
    <row r="974" spans="1:22" ht="15" x14ac:dyDescent="0.25">
      <c r="A974" s="1">
        <v>13</v>
      </c>
      <c r="B974" t="str">
        <f t="shared" si="75"/>
        <v>Mike Jung</v>
      </c>
      <c r="C974">
        <f t="shared" si="76"/>
        <v>2</v>
      </c>
      <c r="D974" s="17">
        <v>17</v>
      </c>
      <c r="E974">
        <v>3</v>
      </c>
      <c r="F974">
        <v>3</v>
      </c>
      <c r="G974">
        <v>1</v>
      </c>
      <c r="H974">
        <v>0</v>
      </c>
      <c r="I974">
        <v>0</v>
      </c>
      <c r="J974">
        <v>0</v>
      </c>
      <c r="K974">
        <v>1</v>
      </c>
      <c r="L974">
        <v>0</v>
      </c>
      <c r="M974">
        <v>0</v>
      </c>
      <c r="N974">
        <v>0</v>
      </c>
      <c r="O974">
        <v>0</v>
      </c>
      <c r="P974">
        <v>0</v>
      </c>
      <c r="Q974">
        <v>0</v>
      </c>
      <c r="R974">
        <v>0</v>
      </c>
      <c r="S974" s="32">
        <f t="shared" si="77"/>
        <v>0</v>
      </c>
      <c r="T974" s="32">
        <f t="shared" si="78"/>
        <v>0</v>
      </c>
      <c r="U974" s="32">
        <f t="shared" si="79"/>
        <v>0</v>
      </c>
      <c r="V974" s="33">
        <f>VLOOKUP(C974,Schedule!$B$3:$T$11,INPUT!D974+1,FALSE)</f>
        <v>6</v>
      </c>
    </row>
    <row r="975" spans="1:22" ht="15" x14ac:dyDescent="0.25">
      <c r="A975" s="1">
        <v>14</v>
      </c>
      <c r="B975" t="str">
        <f t="shared" si="75"/>
        <v>Paul Thomas</v>
      </c>
      <c r="C975">
        <f t="shared" si="76"/>
        <v>2</v>
      </c>
      <c r="D975" s="17">
        <v>17</v>
      </c>
      <c r="E975">
        <v>2</v>
      </c>
      <c r="F975">
        <v>2</v>
      </c>
      <c r="G975">
        <v>0</v>
      </c>
      <c r="H975">
        <v>0</v>
      </c>
      <c r="I975">
        <v>0</v>
      </c>
      <c r="J975">
        <v>0</v>
      </c>
      <c r="K975">
        <v>0</v>
      </c>
      <c r="L975">
        <v>0</v>
      </c>
      <c r="M975">
        <v>0</v>
      </c>
      <c r="N975">
        <v>0</v>
      </c>
      <c r="O975">
        <v>0</v>
      </c>
      <c r="P975">
        <v>0</v>
      </c>
      <c r="Q975">
        <v>0</v>
      </c>
      <c r="R975">
        <v>0</v>
      </c>
      <c r="S975" s="32">
        <f t="shared" si="77"/>
        <v>0</v>
      </c>
      <c r="T975" s="32">
        <f t="shared" si="78"/>
        <v>0</v>
      </c>
      <c r="U975" s="32">
        <f t="shared" si="79"/>
        <v>0</v>
      </c>
      <c r="V975" s="33">
        <f>VLOOKUP(C975,Schedule!$B$3:$T$11,INPUT!D975+1,FALSE)</f>
        <v>6</v>
      </c>
    </row>
    <row r="976" spans="1:22" ht="15" x14ac:dyDescent="0.25">
      <c r="A976" s="1">
        <v>15</v>
      </c>
      <c r="B976" t="str">
        <f t="shared" si="75"/>
        <v>Sean Peters</v>
      </c>
      <c r="C976">
        <f t="shared" si="76"/>
        <v>3</v>
      </c>
      <c r="D976" s="17">
        <v>17</v>
      </c>
      <c r="E976">
        <v>3</v>
      </c>
      <c r="F976">
        <v>1</v>
      </c>
      <c r="G976">
        <v>0</v>
      </c>
      <c r="H976">
        <v>0</v>
      </c>
      <c r="I976">
        <v>2</v>
      </c>
      <c r="J976">
        <v>0</v>
      </c>
      <c r="K976">
        <v>0</v>
      </c>
      <c r="L976">
        <v>0</v>
      </c>
      <c r="M976">
        <v>0</v>
      </c>
      <c r="N976">
        <v>0</v>
      </c>
      <c r="O976">
        <v>0</v>
      </c>
      <c r="P976">
        <v>0</v>
      </c>
      <c r="Q976">
        <v>0</v>
      </c>
      <c r="R976">
        <v>0</v>
      </c>
      <c r="S976" s="32">
        <f t="shared" si="77"/>
        <v>0</v>
      </c>
      <c r="T976" s="32">
        <f t="shared" si="78"/>
        <v>0</v>
      </c>
      <c r="U976" s="32">
        <f t="shared" si="79"/>
        <v>0</v>
      </c>
      <c r="V976" s="33">
        <f>VLOOKUP(C976,Schedule!$B$3:$T$11,INPUT!D976+1,FALSE)</f>
        <v>5</v>
      </c>
    </row>
    <row r="977" spans="1:22" ht="15" x14ac:dyDescent="0.25">
      <c r="A977" s="1">
        <v>16</v>
      </c>
      <c r="B977" t="str">
        <f t="shared" si="75"/>
        <v>Brendan Murphy</v>
      </c>
      <c r="C977">
        <f t="shared" si="76"/>
        <v>3</v>
      </c>
      <c r="D977" s="17">
        <v>17</v>
      </c>
      <c r="E977">
        <v>3</v>
      </c>
      <c r="F977">
        <v>2</v>
      </c>
      <c r="G977">
        <v>1</v>
      </c>
      <c r="H977">
        <v>0</v>
      </c>
      <c r="I977">
        <v>0</v>
      </c>
      <c r="J977">
        <v>1</v>
      </c>
      <c r="K977">
        <v>0</v>
      </c>
      <c r="L977">
        <v>1</v>
      </c>
      <c r="M977">
        <v>0</v>
      </c>
      <c r="N977">
        <v>0</v>
      </c>
      <c r="O977">
        <v>0</v>
      </c>
      <c r="P977">
        <v>0</v>
      </c>
      <c r="Q977">
        <v>1</v>
      </c>
      <c r="R977">
        <v>1</v>
      </c>
      <c r="S977" s="32">
        <f t="shared" si="77"/>
        <v>0</v>
      </c>
      <c r="T977" s="32">
        <f t="shared" si="78"/>
        <v>0</v>
      </c>
      <c r="U977" s="32">
        <f t="shared" si="79"/>
        <v>0</v>
      </c>
      <c r="V977" s="33">
        <f>VLOOKUP(C977,Schedule!$B$3:$T$11,INPUT!D977+1,FALSE)</f>
        <v>5</v>
      </c>
    </row>
    <row r="978" spans="1:22" ht="15" x14ac:dyDescent="0.25">
      <c r="A978" s="1">
        <v>17</v>
      </c>
      <c r="B978" t="str">
        <f t="shared" si="75"/>
        <v>Jim Gangloff</v>
      </c>
      <c r="C978">
        <f t="shared" si="76"/>
        <v>3</v>
      </c>
      <c r="D978" s="17">
        <v>17</v>
      </c>
      <c r="E978">
        <v>0</v>
      </c>
      <c r="F978">
        <v>0</v>
      </c>
      <c r="G978">
        <v>0</v>
      </c>
      <c r="H978">
        <v>0</v>
      </c>
      <c r="I978">
        <v>0</v>
      </c>
      <c r="J978">
        <v>0</v>
      </c>
      <c r="K978">
        <v>0</v>
      </c>
      <c r="L978">
        <v>0</v>
      </c>
      <c r="M978">
        <v>0</v>
      </c>
      <c r="N978">
        <v>0</v>
      </c>
      <c r="O978">
        <v>0</v>
      </c>
      <c r="P978">
        <v>0</v>
      </c>
      <c r="Q978">
        <v>0</v>
      </c>
      <c r="R978">
        <v>0</v>
      </c>
      <c r="S978" s="32">
        <f t="shared" si="77"/>
        <v>0</v>
      </c>
      <c r="T978" s="32">
        <f t="shared" si="78"/>
        <v>0</v>
      </c>
      <c r="U978" s="32">
        <f t="shared" si="79"/>
        <v>0</v>
      </c>
      <c r="V978" s="33">
        <f>VLOOKUP(C978,Schedule!$B$3:$T$11,INPUT!D978+1,FALSE)</f>
        <v>5</v>
      </c>
    </row>
    <row r="979" spans="1:22" ht="15" x14ac:dyDescent="0.25">
      <c r="A979" s="1">
        <v>18</v>
      </c>
      <c r="B979" t="str">
        <f t="shared" si="75"/>
        <v>Mitch Gangloff</v>
      </c>
      <c r="C979">
        <f t="shared" si="76"/>
        <v>3</v>
      </c>
      <c r="D979" s="17">
        <v>17</v>
      </c>
      <c r="E979">
        <v>3</v>
      </c>
      <c r="F979">
        <v>3</v>
      </c>
      <c r="G979">
        <v>0</v>
      </c>
      <c r="H979">
        <v>0</v>
      </c>
      <c r="I979">
        <v>0</v>
      </c>
      <c r="J979">
        <v>0</v>
      </c>
      <c r="K979">
        <v>0</v>
      </c>
      <c r="L979">
        <v>0</v>
      </c>
      <c r="M979">
        <v>0</v>
      </c>
      <c r="N979">
        <v>0</v>
      </c>
      <c r="O979">
        <v>0</v>
      </c>
      <c r="P979">
        <v>0</v>
      </c>
      <c r="Q979">
        <v>0</v>
      </c>
      <c r="R979">
        <v>0</v>
      </c>
      <c r="S979" s="32">
        <f t="shared" si="77"/>
        <v>0</v>
      </c>
      <c r="T979" s="32">
        <f t="shared" si="78"/>
        <v>0</v>
      </c>
      <c r="U979" s="32">
        <f t="shared" si="79"/>
        <v>0</v>
      </c>
      <c r="V979" s="33">
        <f>VLOOKUP(C979,Schedule!$B$3:$T$11,INPUT!D979+1,FALSE)</f>
        <v>5</v>
      </c>
    </row>
    <row r="980" spans="1:22" ht="15" x14ac:dyDescent="0.25">
      <c r="A980" s="1">
        <v>19</v>
      </c>
      <c r="B980" t="str">
        <f t="shared" si="75"/>
        <v>Brett Weber</v>
      </c>
      <c r="C980">
        <f t="shared" si="76"/>
        <v>3</v>
      </c>
      <c r="D980" s="17">
        <v>17</v>
      </c>
      <c r="E980">
        <v>3</v>
      </c>
      <c r="F980">
        <v>3</v>
      </c>
      <c r="G980">
        <v>0</v>
      </c>
      <c r="H980">
        <v>0</v>
      </c>
      <c r="I980">
        <v>0</v>
      </c>
      <c r="J980">
        <v>0</v>
      </c>
      <c r="K980">
        <v>0</v>
      </c>
      <c r="L980">
        <v>0</v>
      </c>
      <c r="M980">
        <v>0</v>
      </c>
      <c r="N980">
        <v>0</v>
      </c>
      <c r="O980">
        <v>0</v>
      </c>
      <c r="P980">
        <v>0</v>
      </c>
      <c r="Q980">
        <v>0</v>
      </c>
      <c r="R980">
        <v>0</v>
      </c>
      <c r="S980" s="32">
        <f t="shared" si="77"/>
        <v>0</v>
      </c>
      <c r="T980" s="32">
        <f t="shared" si="78"/>
        <v>0</v>
      </c>
      <c r="U980" s="32">
        <f t="shared" si="79"/>
        <v>0</v>
      </c>
      <c r="V980" s="33">
        <f>VLOOKUP(C980,Schedule!$B$3:$T$11,INPUT!D980+1,FALSE)</f>
        <v>5</v>
      </c>
    </row>
    <row r="981" spans="1:22" ht="15" x14ac:dyDescent="0.25">
      <c r="A981" s="1">
        <v>20</v>
      </c>
      <c r="B981" t="str">
        <f t="shared" si="75"/>
        <v>Matt Eike</v>
      </c>
      <c r="C981">
        <f t="shared" si="76"/>
        <v>3</v>
      </c>
      <c r="D981" s="17">
        <v>17</v>
      </c>
      <c r="E981">
        <v>3</v>
      </c>
      <c r="F981">
        <v>3</v>
      </c>
      <c r="G981">
        <v>1</v>
      </c>
      <c r="H981">
        <v>0</v>
      </c>
      <c r="I981">
        <v>0</v>
      </c>
      <c r="J981">
        <v>0</v>
      </c>
      <c r="K981">
        <v>1</v>
      </c>
      <c r="L981">
        <v>0</v>
      </c>
      <c r="M981">
        <v>0</v>
      </c>
      <c r="N981">
        <v>0</v>
      </c>
      <c r="O981">
        <v>0</v>
      </c>
      <c r="P981">
        <v>0</v>
      </c>
      <c r="Q981">
        <v>0</v>
      </c>
      <c r="R981">
        <v>0</v>
      </c>
      <c r="S981" s="32">
        <f t="shared" si="77"/>
        <v>0</v>
      </c>
      <c r="T981" s="32">
        <f t="shared" si="78"/>
        <v>0</v>
      </c>
      <c r="U981" s="32">
        <f t="shared" si="79"/>
        <v>0</v>
      </c>
      <c r="V981" s="33">
        <f>VLOOKUP(C981,Schedule!$B$3:$T$11,INPUT!D981+1,FALSE)</f>
        <v>5</v>
      </c>
    </row>
    <row r="982" spans="1:22" ht="15" x14ac:dyDescent="0.25">
      <c r="A982" s="1">
        <v>21</v>
      </c>
      <c r="B982" t="str">
        <f t="shared" si="75"/>
        <v>Gabe Brown</v>
      </c>
      <c r="C982">
        <f t="shared" si="76"/>
        <v>3</v>
      </c>
      <c r="D982" s="17">
        <v>17</v>
      </c>
      <c r="E982">
        <v>2</v>
      </c>
      <c r="F982">
        <v>2</v>
      </c>
      <c r="G982">
        <v>0</v>
      </c>
      <c r="H982">
        <v>0</v>
      </c>
      <c r="I982">
        <v>0</v>
      </c>
      <c r="J982">
        <v>0</v>
      </c>
      <c r="K982">
        <v>0</v>
      </c>
      <c r="L982">
        <v>0</v>
      </c>
      <c r="M982">
        <v>0</v>
      </c>
      <c r="N982">
        <v>0</v>
      </c>
      <c r="O982">
        <v>0</v>
      </c>
      <c r="P982">
        <v>0</v>
      </c>
      <c r="Q982">
        <v>0</v>
      </c>
      <c r="R982">
        <v>0</v>
      </c>
      <c r="S982" s="32">
        <f t="shared" si="77"/>
        <v>0</v>
      </c>
      <c r="T982" s="32">
        <f t="shared" si="78"/>
        <v>0</v>
      </c>
      <c r="U982" s="32">
        <f t="shared" si="79"/>
        <v>0</v>
      </c>
      <c r="V982" s="33">
        <f>VLOOKUP(C982,Schedule!$B$3:$T$11,INPUT!D982+1,FALSE)</f>
        <v>5</v>
      </c>
    </row>
    <row r="983" spans="1:22" ht="15" x14ac:dyDescent="0.25">
      <c r="A983" s="1">
        <v>22</v>
      </c>
      <c r="B983" t="str">
        <f t="shared" si="75"/>
        <v>Jim Schlereth</v>
      </c>
      <c r="C983">
        <f t="shared" si="76"/>
        <v>3</v>
      </c>
      <c r="D983" s="17">
        <v>17</v>
      </c>
      <c r="E983">
        <v>0</v>
      </c>
      <c r="F983">
        <v>0</v>
      </c>
      <c r="G983">
        <v>0</v>
      </c>
      <c r="H983">
        <v>0</v>
      </c>
      <c r="I983">
        <v>0</v>
      </c>
      <c r="J983">
        <v>0</v>
      </c>
      <c r="K983">
        <v>0</v>
      </c>
      <c r="L983">
        <v>0</v>
      </c>
      <c r="M983">
        <v>0</v>
      </c>
      <c r="N983">
        <v>0</v>
      </c>
      <c r="O983">
        <v>0</v>
      </c>
      <c r="P983">
        <v>0</v>
      </c>
      <c r="Q983">
        <v>0</v>
      </c>
      <c r="R983">
        <v>0</v>
      </c>
      <c r="S983" s="32">
        <f t="shared" si="77"/>
        <v>0</v>
      </c>
      <c r="T983" s="32">
        <f t="shared" si="78"/>
        <v>0</v>
      </c>
      <c r="U983" s="32">
        <f t="shared" si="79"/>
        <v>0</v>
      </c>
      <c r="V983" s="33">
        <f>VLOOKUP(C983,Schedule!$B$3:$T$11,INPUT!D983+1,FALSE)</f>
        <v>5</v>
      </c>
    </row>
    <row r="984" spans="1:22" ht="15" x14ac:dyDescent="0.25">
      <c r="A984" s="1">
        <v>23</v>
      </c>
      <c r="B984" t="str">
        <f t="shared" si="75"/>
        <v>Tyler Aholt</v>
      </c>
      <c r="C984">
        <f t="shared" si="76"/>
        <v>4</v>
      </c>
      <c r="D984" s="17">
        <v>17</v>
      </c>
      <c r="E984">
        <v>3</v>
      </c>
      <c r="F984">
        <v>3</v>
      </c>
      <c r="G984">
        <v>1</v>
      </c>
      <c r="H984">
        <v>0</v>
      </c>
      <c r="I984">
        <v>0</v>
      </c>
      <c r="J984">
        <v>0</v>
      </c>
      <c r="K984">
        <v>1</v>
      </c>
      <c r="L984">
        <v>0</v>
      </c>
      <c r="M984">
        <v>0</v>
      </c>
      <c r="N984">
        <v>0</v>
      </c>
      <c r="O984">
        <v>0</v>
      </c>
      <c r="P984">
        <v>0</v>
      </c>
      <c r="Q984">
        <v>0</v>
      </c>
      <c r="R984">
        <v>0</v>
      </c>
      <c r="S984" s="32">
        <f t="shared" si="77"/>
        <v>0</v>
      </c>
      <c r="T984" s="32">
        <f t="shared" si="78"/>
        <v>0</v>
      </c>
      <c r="U984" s="32">
        <f t="shared" si="79"/>
        <v>0</v>
      </c>
      <c r="V984" s="33">
        <f>VLOOKUP(C984,Schedule!$B$3:$T$11,INPUT!D984+1,FALSE)</f>
        <v>7</v>
      </c>
    </row>
    <row r="985" spans="1:22" ht="15" x14ac:dyDescent="0.25">
      <c r="A985" s="1">
        <v>24</v>
      </c>
      <c r="B985" t="str">
        <f t="shared" si="75"/>
        <v>Eric Enright</v>
      </c>
      <c r="C985">
        <f t="shared" si="76"/>
        <v>4</v>
      </c>
      <c r="D985" s="17">
        <v>17</v>
      </c>
      <c r="E985">
        <v>3</v>
      </c>
      <c r="F985">
        <v>3</v>
      </c>
      <c r="G985">
        <v>2</v>
      </c>
      <c r="H985">
        <v>2</v>
      </c>
      <c r="I985">
        <v>0</v>
      </c>
      <c r="J985">
        <v>0</v>
      </c>
      <c r="K985">
        <v>1</v>
      </c>
      <c r="L985">
        <v>1</v>
      </c>
      <c r="M985">
        <v>0</v>
      </c>
      <c r="N985">
        <v>0</v>
      </c>
      <c r="O985">
        <v>1</v>
      </c>
      <c r="P985">
        <v>0</v>
      </c>
      <c r="Q985">
        <v>0</v>
      </c>
      <c r="R985">
        <v>1</v>
      </c>
      <c r="S985" s="32">
        <f t="shared" si="77"/>
        <v>0</v>
      </c>
      <c r="T985" s="32">
        <f t="shared" si="78"/>
        <v>0</v>
      </c>
      <c r="U985" s="32">
        <f t="shared" si="79"/>
        <v>0</v>
      </c>
      <c r="V985" s="33">
        <f>VLOOKUP(C985,Schedule!$B$3:$T$11,INPUT!D985+1,FALSE)</f>
        <v>7</v>
      </c>
    </row>
    <row r="986" spans="1:22" ht="15" x14ac:dyDescent="0.25">
      <c r="A986" s="1">
        <v>25</v>
      </c>
      <c r="B986" t="str">
        <f t="shared" si="75"/>
        <v>Tony Glass</v>
      </c>
      <c r="C986">
        <f t="shared" si="76"/>
        <v>4</v>
      </c>
      <c r="D986" s="17">
        <v>17</v>
      </c>
      <c r="E986">
        <v>4</v>
      </c>
      <c r="F986">
        <v>4</v>
      </c>
      <c r="G986">
        <v>2</v>
      </c>
      <c r="H986">
        <v>0</v>
      </c>
      <c r="I986">
        <v>0</v>
      </c>
      <c r="J986">
        <v>0</v>
      </c>
      <c r="K986">
        <v>2</v>
      </c>
      <c r="L986">
        <v>0</v>
      </c>
      <c r="M986">
        <v>0</v>
      </c>
      <c r="N986">
        <v>0</v>
      </c>
      <c r="O986">
        <v>0</v>
      </c>
      <c r="P986">
        <v>0</v>
      </c>
      <c r="Q986">
        <v>0</v>
      </c>
      <c r="R986">
        <v>0</v>
      </c>
      <c r="S986" s="32">
        <f t="shared" si="77"/>
        <v>0</v>
      </c>
      <c r="T986" s="32">
        <f t="shared" si="78"/>
        <v>0</v>
      </c>
      <c r="U986" s="32">
        <f t="shared" si="79"/>
        <v>0</v>
      </c>
      <c r="V986" s="33">
        <f>VLOOKUP(C986,Schedule!$B$3:$T$11,INPUT!D986+1,FALSE)</f>
        <v>7</v>
      </c>
    </row>
    <row r="987" spans="1:22" ht="15" x14ac:dyDescent="0.25">
      <c r="A987" s="1">
        <v>26</v>
      </c>
      <c r="B987" t="str">
        <f t="shared" si="75"/>
        <v>Joe Wiese</v>
      </c>
      <c r="C987">
        <f t="shared" si="76"/>
        <v>4</v>
      </c>
      <c r="D987" s="17">
        <v>17</v>
      </c>
      <c r="E987">
        <v>0</v>
      </c>
      <c r="F987">
        <v>0</v>
      </c>
      <c r="G987">
        <v>0</v>
      </c>
      <c r="H987">
        <v>0</v>
      </c>
      <c r="I987">
        <v>0</v>
      </c>
      <c r="J987">
        <v>0</v>
      </c>
      <c r="K987">
        <v>0</v>
      </c>
      <c r="L987">
        <v>0</v>
      </c>
      <c r="M987">
        <v>0</v>
      </c>
      <c r="N987">
        <v>0</v>
      </c>
      <c r="O987">
        <v>0</v>
      </c>
      <c r="P987">
        <v>0</v>
      </c>
      <c r="Q987">
        <v>0</v>
      </c>
      <c r="R987">
        <v>0</v>
      </c>
      <c r="S987" s="32">
        <f t="shared" si="77"/>
        <v>0</v>
      </c>
      <c r="T987" s="32">
        <f t="shared" si="78"/>
        <v>0</v>
      </c>
      <c r="U987" s="32">
        <f t="shared" si="79"/>
        <v>0</v>
      </c>
      <c r="V987" s="33">
        <f>VLOOKUP(C987,Schedule!$B$3:$T$11,INPUT!D987+1,FALSE)</f>
        <v>7</v>
      </c>
    </row>
    <row r="988" spans="1:22" ht="15" x14ac:dyDescent="0.25">
      <c r="A988" s="1">
        <v>27</v>
      </c>
      <c r="B988" t="str">
        <f t="shared" si="75"/>
        <v>Phil Gangloff</v>
      </c>
      <c r="C988">
        <f t="shared" si="76"/>
        <v>4</v>
      </c>
      <c r="D988" s="17">
        <v>17</v>
      </c>
      <c r="E988">
        <v>3</v>
      </c>
      <c r="F988">
        <v>3</v>
      </c>
      <c r="G988">
        <v>2</v>
      </c>
      <c r="H988">
        <v>0</v>
      </c>
      <c r="I988">
        <v>0</v>
      </c>
      <c r="J988">
        <v>0</v>
      </c>
      <c r="K988">
        <v>2</v>
      </c>
      <c r="L988">
        <v>0</v>
      </c>
      <c r="M988">
        <v>0</v>
      </c>
      <c r="N988">
        <v>0</v>
      </c>
      <c r="O988">
        <v>0</v>
      </c>
      <c r="P988">
        <v>0</v>
      </c>
      <c r="Q988">
        <v>0</v>
      </c>
      <c r="R988">
        <v>0</v>
      </c>
      <c r="S988" s="32">
        <f t="shared" si="77"/>
        <v>0</v>
      </c>
      <c r="T988" s="32">
        <f t="shared" si="78"/>
        <v>0</v>
      </c>
      <c r="U988" s="32">
        <f t="shared" si="79"/>
        <v>0</v>
      </c>
      <c r="V988" s="33">
        <f>VLOOKUP(C988,Schedule!$B$3:$T$11,INPUT!D988+1,FALSE)</f>
        <v>7</v>
      </c>
    </row>
    <row r="989" spans="1:22" ht="15" x14ac:dyDescent="0.25">
      <c r="A989" s="1">
        <v>28</v>
      </c>
      <c r="B989" t="str">
        <f t="shared" si="75"/>
        <v>Mike Angelica</v>
      </c>
      <c r="C989">
        <f t="shared" si="76"/>
        <v>4</v>
      </c>
      <c r="D989" s="17">
        <v>17</v>
      </c>
      <c r="E989">
        <v>3</v>
      </c>
      <c r="F989">
        <v>3</v>
      </c>
      <c r="G989">
        <v>2</v>
      </c>
      <c r="H989">
        <v>1</v>
      </c>
      <c r="I989">
        <v>0</v>
      </c>
      <c r="J989">
        <v>0</v>
      </c>
      <c r="K989">
        <v>2</v>
      </c>
      <c r="L989">
        <v>0</v>
      </c>
      <c r="M989">
        <v>0</v>
      </c>
      <c r="N989">
        <v>0</v>
      </c>
      <c r="O989">
        <v>0</v>
      </c>
      <c r="P989">
        <v>0</v>
      </c>
      <c r="Q989">
        <v>0</v>
      </c>
      <c r="R989">
        <v>0</v>
      </c>
      <c r="S989" s="32">
        <f t="shared" si="77"/>
        <v>0</v>
      </c>
      <c r="T989" s="32">
        <f t="shared" si="78"/>
        <v>0</v>
      </c>
      <c r="U989" s="32">
        <f t="shared" si="79"/>
        <v>0</v>
      </c>
      <c r="V989" s="33">
        <f>VLOOKUP(C989,Schedule!$B$3:$T$11,INPUT!D989+1,FALSE)</f>
        <v>7</v>
      </c>
    </row>
    <row r="990" spans="1:22" ht="15" x14ac:dyDescent="0.25">
      <c r="A990" s="1">
        <v>29</v>
      </c>
      <c r="B990" t="str">
        <f t="shared" si="75"/>
        <v>Mike Weber</v>
      </c>
      <c r="C990">
        <f t="shared" si="76"/>
        <v>4</v>
      </c>
      <c r="D990" s="17">
        <v>17</v>
      </c>
      <c r="E990">
        <v>3</v>
      </c>
      <c r="F990">
        <v>2</v>
      </c>
      <c r="G990">
        <v>0</v>
      </c>
      <c r="H990">
        <v>0</v>
      </c>
      <c r="I990">
        <v>1</v>
      </c>
      <c r="J990">
        <v>0</v>
      </c>
      <c r="K990">
        <v>0</v>
      </c>
      <c r="L990">
        <v>0</v>
      </c>
      <c r="M990">
        <v>0</v>
      </c>
      <c r="N990">
        <v>0</v>
      </c>
      <c r="O990">
        <v>0</v>
      </c>
      <c r="P990">
        <v>0</v>
      </c>
      <c r="Q990">
        <v>0</v>
      </c>
      <c r="R990">
        <v>0</v>
      </c>
      <c r="S990" s="32">
        <f t="shared" si="77"/>
        <v>0</v>
      </c>
      <c r="T990" s="32">
        <f t="shared" si="78"/>
        <v>0</v>
      </c>
      <c r="U990" s="32">
        <f t="shared" si="79"/>
        <v>0</v>
      </c>
      <c r="V990" s="33">
        <f>VLOOKUP(C990,Schedule!$B$3:$T$11,INPUT!D990+1,FALSE)</f>
        <v>7</v>
      </c>
    </row>
    <row r="991" spans="1:22" ht="15" x14ac:dyDescent="0.25">
      <c r="A991" s="1">
        <v>30</v>
      </c>
      <c r="B991" t="str">
        <f t="shared" si="75"/>
        <v>Jack Fleming</v>
      </c>
      <c r="C991">
        <f t="shared" si="76"/>
        <v>5</v>
      </c>
      <c r="D991" s="17">
        <v>17</v>
      </c>
      <c r="E991">
        <v>2</v>
      </c>
      <c r="F991">
        <v>2</v>
      </c>
      <c r="G991">
        <v>1</v>
      </c>
      <c r="H991">
        <v>0</v>
      </c>
      <c r="I991">
        <v>0</v>
      </c>
      <c r="J991">
        <v>0</v>
      </c>
      <c r="K991">
        <v>1</v>
      </c>
      <c r="L991">
        <v>0</v>
      </c>
      <c r="M991">
        <v>0</v>
      </c>
      <c r="N991">
        <v>0</v>
      </c>
      <c r="O991">
        <v>0</v>
      </c>
      <c r="P991">
        <v>0</v>
      </c>
      <c r="Q991">
        <v>0</v>
      </c>
      <c r="R991">
        <v>0</v>
      </c>
      <c r="S991" s="32">
        <f t="shared" si="77"/>
        <v>0</v>
      </c>
      <c r="T991" s="32">
        <f t="shared" si="78"/>
        <v>0</v>
      </c>
      <c r="U991" s="32">
        <f t="shared" si="79"/>
        <v>0</v>
      </c>
      <c r="V991" s="33">
        <f>VLOOKUP(C991,Schedule!$B$3:$T$11,INPUT!D991+1,FALSE)</f>
        <v>3</v>
      </c>
    </row>
    <row r="992" spans="1:22" ht="15" x14ac:dyDescent="0.25">
      <c r="A992" s="1">
        <v>31</v>
      </c>
      <c r="B992" t="str">
        <f t="shared" si="75"/>
        <v>Tom McMahon</v>
      </c>
      <c r="C992">
        <f t="shared" si="76"/>
        <v>5</v>
      </c>
      <c r="D992" s="17">
        <v>17</v>
      </c>
      <c r="E992">
        <v>2</v>
      </c>
      <c r="F992">
        <v>2</v>
      </c>
      <c r="G992">
        <v>0</v>
      </c>
      <c r="H992">
        <v>0</v>
      </c>
      <c r="I992">
        <v>0</v>
      </c>
      <c r="J992">
        <v>0</v>
      </c>
      <c r="K992">
        <v>0</v>
      </c>
      <c r="L992">
        <v>0</v>
      </c>
      <c r="M992">
        <v>0</v>
      </c>
      <c r="N992">
        <v>0</v>
      </c>
      <c r="O992">
        <v>0</v>
      </c>
      <c r="P992">
        <v>0</v>
      </c>
      <c r="Q992">
        <v>0</v>
      </c>
      <c r="R992">
        <v>0</v>
      </c>
      <c r="S992" s="32">
        <f t="shared" si="77"/>
        <v>0</v>
      </c>
      <c r="T992" s="32">
        <f t="shared" si="78"/>
        <v>0</v>
      </c>
      <c r="U992" s="32">
        <f t="shared" si="79"/>
        <v>0</v>
      </c>
      <c r="V992" s="33">
        <f>VLOOKUP(C992,Schedule!$B$3:$T$11,INPUT!D992+1,FALSE)</f>
        <v>3</v>
      </c>
    </row>
    <row r="993" spans="1:22" ht="15" x14ac:dyDescent="0.25">
      <c r="A993" s="1">
        <v>32</v>
      </c>
      <c r="B993" t="str">
        <f t="shared" si="75"/>
        <v>Elliot Fish</v>
      </c>
      <c r="C993">
        <f t="shared" si="76"/>
        <v>5</v>
      </c>
      <c r="D993" s="17">
        <v>17</v>
      </c>
      <c r="E993">
        <v>2</v>
      </c>
      <c r="F993">
        <v>2</v>
      </c>
      <c r="G993">
        <v>0</v>
      </c>
      <c r="H993">
        <v>0</v>
      </c>
      <c r="I993">
        <v>0</v>
      </c>
      <c r="J993">
        <v>0</v>
      </c>
      <c r="K993">
        <v>0</v>
      </c>
      <c r="L993">
        <v>0</v>
      </c>
      <c r="M993">
        <v>0</v>
      </c>
      <c r="N993">
        <v>0</v>
      </c>
      <c r="O993">
        <v>0</v>
      </c>
      <c r="P993">
        <v>0</v>
      </c>
      <c r="Q993">
        <v>1</v>
      </c>
      <c r="R993">
        <v>1</v>
      </c>
      <c r="S993" s="32">
        <f t="shared" si="77"/>
        <v>0</v>
      </c>
      <c r="T993" s="32">
        <f t="shared" si="78"/>
        <v>0</v>
      </c>
      <c r="U993" s="32">
        <f t="shared" si="79"/>
        <v>0</v>
      </c>
      <c r="V993" s="33">
        <f>VLOOKUP(C993,Schedule!$B$3:$T$11,INPUT!D993+1,FALSE)</f>
        <v>3</v>
      </c>
    </row>
    <row r="994" spans="1:22" ht="15" x14ac:dyDescent="0.25">
      <c r="A994" s="1">
        <v>33</v>
      </c>
      <c r="B994" t="str">
        <f t="shared" ref="B994:B1057" si="80">VLOOKUP(A994,RosterVL,2,FALSE)</f>
        <v>Gus Giegling</v>
      </c>
      <c r="C994">
        <f t="shared" ref="C994:C1057" si="81">VLOOKUP(A994,RosterVL,3,FALSE)</f>
        <v>5</v>
      </c>
      <c r="D994" s="17">
        <v>17</v>
      </c>
      <c r="E994">
        <v>0</v>
      </c>
      <c r="F994">
        <v>0</v>
      </c>
      <c r="G994">
        <v>0</v>
      </c>
      <c r="H994">
        <v>0</v>
      </c>
      <c r="I994">
        <v>0</v>
      </c>
      <c r="J994">
        <v>0</v>
      </c>
      <c r="K994">
        <v>0</v>
      </c>
      <c r="L994">
        <v>0</v>
      </c>
      <c r="M994">
        <v>0</v>
      </c>
      <c r="N994">
        <v>0</v>
      </c>
      <c r="O994">
        <v>0</v>
      </c>
      <c r="P994">
        <v>0</v>
      </c>
      <c r="Q994">
        <v>0</v>
      </c>
      <c r="R994">
        <v>0</v>
      </c>
      <c r="S994" s="32">
        <f t="shared" ref="S994:S1057" si="82">IF(SUM(K994:N994)=G994,0,1)</f>
        <v>0</v>
      </c>
      <c r="T994" s="32">
        <f t="shared" ref="T994:T1057" si="83">IF(SUM(F994,I994,J994)=E994,0,1)</f>
        <v>0</v>
      </c>
      <c r="U994" s="32">
        <f t="shared" ref="U994:U1057" si="84">IF(E994-SUM(I994,J994)=F994,0,1)</f>
        <v>0</v>
      </c>
      <c r="V994" s="33">
        <f>VLOOKUP(C994,Schedule!$B$3:$T$11,INPUT!D994+1,FALSE)</f>
        <v>3</v>
      </c>
    </row>
    <row r="995" spans="1:22" ht="15" x14ac:dyDescent="0.25">
      <c r="A995" s="1">
        <v>34</v>
      </c>
      <c r="B995" t="str">
        <f t="shared" si="80"/>
        <v>Tommy Faulstich</v>
      </c>
      <c r="C995">
        <f t="shared" si="81"/>
        <v>5</v>
      </c>
      <c r="D995" s="17">
        <v>17</v>
      </c>
      <c r="E995">
        <v>3</v>
      </c>
      <c r="F995">
        <v>3</v>
      </c>
      <c r="G995">
        <v>0</v>
      </c>
      <c r="H995">
        <v>0</v>
      </c>
      <c r="I995">
        <v>0</v>
      </c>
      <c r="J995">
        <v>0</v>
      </c>
      <c r="K995">
        <v>0</v>
      </c>
      <c r="L995">
        <v>0</v>
      </c>
      <c r="M995">
        <v>0</v>
      </c>
      <c r="N995">
        <v>0</v>
      </c>
      <c r="O995">
        <v>0</v>
      </c>
      <c r="P995">
        <v>0</v>
      </c>
      <c r="Q995">
        <v>0</v>
      </c>
      <c r="R995">
        <v>0</v>
      </c>
      <c r="S995" s="32">
        <f t="shared" si="82"/>
        <v>0</v>
      </c>
      <c r="T995" s="32">
        <f t="shared" si="83"/>
        <v>0</v>
      </c>
      <c r="U995" s="32">
        <f t="shared" si="84"/>
        <v>0</v>
      </c>
      <c r="V995" s="33">
        <f>VLOOKUP(C995,Schedule!$B$3:$T$11,INPUT!D995+1,FALSE)</f>
        <v>3</v>
      </c>
    </row>
    <row r="996" spans="1:22" ht="15" x14ac:dyDescent="0.25">
      <c r="A996" s="1">
        <v>35</v>
      </c>
      <c r="B996" t="str">
        <f t="shared" si="80"/>
        <v>Andrew Evola</v>
      </c>
      <c r="C996">
        <f t="shared" si="81"/>
        <v>5</v>
      </c>
      <c r="D996" s="17">
        <v>17</v>
      </c>
      <c r="E996">
        <v>2</v>
      </c>
      <c r="F996">
        <v>2</v>
      </c>
      <c r="G996">
        <v>0</v>
      </c>
      <c r="H996">
        <v>0</v>
      </c>
      <c r="I996">
        <v>0</v>
      </c>
      <c r="J996">
        <v>0</v>
      </c>
      <c r="K996">
        <v>0</v>
      </c>
      <c r="L996">
        <v>0</v>
      </c>
      <c r="M996">
        <v>0</v>
      </c>
      <c r="N996">
        <v>0</v>
      </c>
      <c r="O996">
        <v>0</v>
      </c>
      <c r="P996">
        <v>0</v>
      </c>
      <c r="Q996">
        <v>0</v>
      </c>
      <c r="R996">
        <v>0</v>
      </c>
      <c r="S996" s="32">
        <f t="shared" si="82"/>
        <v>0</v>
      </c>
      <c r="T996" s="32">
        <f t="shared" si="83"/>
        <v>0</v>
      </c>
      <c r="U996" s="32">
        <f t="shared" si="84"/>
        <v>0</v>
      </c>
      <c r="V996" s="33">
        <f>VLOOKUP(C996,Schedule!$B$3:$T$11,INPUT!D996+1,FALSE)</f>
        <v>3</v>
      </c>
    </row>
    <row r="997" spans="1:22" ht="15" x14ac:dyDescent="0.25">
      <c r="A997" s="1">
        <v>36</v>
      </c>
      <c r="B997" t="str">
        <f t="shared" si="80"/>
        <v>Mark Connoley</v>
      </c>
      <c r="C997">
        <f t="shared" si="81"/>
        <v>5</v>
      </c>
      <c r="D997" s="17">
        <v>17</v>
      </c>
      <c r="E997">
        <v>3</v>
      </c>
      <c r="F997">
        <v>3</v>
      </c>
      <c r="G997">
        <v>1</v>
      </c>
      <c r="H997">
        <v>0</v>
      </c>
      <c r="I997">
        <v>0</v>
      </c>
      <c r="J997">
        <v>0</v>
      </c>
      <c r="K997">
        <v>1</v>
      </c>
      <c r="L997">
        <v>0</v>
      </c>
      <c r="M997">
        <v>0</v>
      </c>
      <c r="N997">
        <v>0</v>
      </c>
      <c r="O997">
        <v>0</v>
      </c>
      <c r="P997">
        <v>0</v>
      </c>
      <c r="Q997">
        <v>0</v>
      </c>
      <c r="R997">
        <v>0</v>
      </c>
      <c r="S997" s="32">
        <f t="shared" si="82"/>
        <v>0</v>
      </c>
      <c r="T997" s="32">
        <f t="shared" si="83"/>
        <v>0</v>
      </c>
      <c r="U997" s="32">
        <f t="shared" si="84"/>
        <v>0</v>
      </c>
      <c r="V997" s="33">
        <f>VLOOKUP(C997,Schedule!$B$3:$T$11,INPUT!D997+1,FALSE)</f>
        <v>3</v>
      </c>
    </row>
    <row r="998" spans="1:22" ht="15" x14ac:dyDescent="0.25">
      <c r="A998" s="1">
        <v>37</v>
      </c>
      <c r="B998" t="str">
        <f t="shared" si="80"/>
        <v>Tom Ciolek</v>
      </c>
      <c r="C998">
        <f t="shared" si="81"/>
        <v>6</v>
      </c>
      <c r="D998" s="17">
        <v>17</v>
      </c>
      <c r="E998">
        <v>0</v>
      </c>
      <c r="F998">
        <v>0</v>
      </c>
      <c r="G998">
        <v>0</v>
      </c>
      <c r="H998">
        <v>0</v>
      </c>
      <c r="I998">
        <v>0</v>
      </c>
      <c r="J998">
        <v>0</v>
      </c>
      <c r="K998">
        <v>0</v>
      </c>
      <c r="L998">
        <v>0</v>
      </c>
      <c r="M998">
        <v>0</v>
      </c>
      <c r="N998">
        <v>0</v>
      </c>
      <c r="O998">
        <v>0</v>
      </c>
      <c r="P998">
        <v>0</v>
      </c>
      <c r="Q998">
        <v>0</v>
      </c>
      <c r="R998">
        <v>0</v>
      </c>
      <c r="S998" s="32">
        <f t="shared" si="82"/>
        <v>0</v>
      </c>
      <c r="T998" s="32">
        <f t="shared" si="83"/>
        <v>0</v>
      </c>
      <c r="U998" s="32">
        <f t="shared" si="84"/>
        <v>0</v>
      </c>
      <c r="V998" s="33">
        <f>VLOOKUP(C998,Schedule!$B$3:$T$11,INPUT!D998+1,FALSE)</f>
        <v>2</v>
      </c>
    </row>
    <row r="999" spans="1:22" ht="15" x14ac:dyDescent="0.25">
      <c r="A999" s="1">
        <v>38</v>
      </c>
      <c r="B999" t="str">
        <f t="shared" si="80"/>
        <v>Joe Mathes</v>
      </c>
      <c r="C999">
        <f t="shared" si="81"/>
        <v>6</v>
      </c>
      <c r="D999" s="17">
        <v>17</v>
      </c>
      <c r="E999">
        <v>3</v>
      </c>
      <c r="F999">
        <v>2</v>
      </c>
      <c r="G999">
        <v>2</v>
      </c>
      <c r="H999">
        <v>0</v>
      </c>
      <c r="I999">
        <v>1</v>
      </c>
      <c r="J999">
        <v>0</v>
      </c>
      <c r="K999">
        <v>2</v>
      </c>
      <c r="L999">
        <v>0</v>
      </c>
      <c r="M999">
        <v>0</v>
      </c>
      <c r="N999">
        <v>0</v>
      </c>
      <c r="O999">
        <v>1</v>
      </c>
      <c r="P999">
        <v>0</v>
      </c>
      <c r="Q999">
        <v>0</v>
      </c>
      <c r="R999">
        <v>1</v>
      </c>
      <c r="S999" s="32">
        <f t="shared" si="82"/>
        <v>0</v>
      </c>
      <c r="T999" s="32">
        <f t="shared" si="83"/>
        <v>0</v>
      </c>
      <c r="U999" s="32">
        <f t="shared" si="84"/>
        <v>0</v>
      </c>
      <c r="V999" s="33">
        <f>VLOOKUP(C999,Schedule!$B$3:$T$11,INPUT!D999+1,FALSE)</f>
        <v>2</v>
      </c>
    </row>
    <row r="1000" spans="1:22" ht="15" x14ac:dyDescent="0.25">
      <c r="A1000" s="1">
        <v>39</v>
      </c>
      <c r="B1000" t="str">
        <f t="shared" si="80"/>
        <v>Dan Suchman</v>
      </c>
      <c r="C1000">
        <f t="shared" si="81"/>
        <v>6</v>
      </c>
      <c r="D1000" s="17">
        <v>17</v>
      </c>
      <c r="E1000">
        <v>4</v>
      </c>
      <c r="F1000">
        <v>3</v>
      </c>
      <c r="G1000">
        <v>1</v>
      </c>
      <c r="H1000">
        <v>0</v>
      </c>
      <c r="I1000">
        <v>1</v>
      </c>
      <c r="J1000">
        <v>0</v>
      </c>
      <c r="K1000">
        <v>1</v>
      </c>
      <c r="L1000">
        <v>0</v>
      </c>
      <c r="M1000">
        <v>0</v>
      </c>
      <c r="N1000">
        <v>0</v>
      </c>
      <c r="O1000">
        <v>0</v>
      </c>
      <c r="P1000">
        <v>0</v>
      </c>
      <c r="Q1000">
        <v>0</v>
      </c>
      <c r="R1000">
        <v>0</v>
      </c>
      <c r="S1000" s="32">
        <f t="shared" si="82"/>
        <v>0</v>
      </c>
      <c r="T1000" s="32">
        <f t="shared" si="83"/>
        <v>0</v>
      </c>
      <c r="U1000" s="32">
        <f t="shared" si="84"/>
        <v>0</v>
      </c>
      <c r="V1000" s="33">
        <f>VLOOKUP(C1000,Schedule!$B$3:$T$11,INPUT!D1000+1,FALSE)</f>
        <v>2</v>
      </c>
    </row>
    <row r="1001" spans="1:22" ht="15" x14ac:dyDescent="0.25">
      <c r="A1001" s="1">
        <v>40</v>
      </c>
      <c r="B1001" t="str">
        <f t="shared" si="80"/>
        <v>Tom Meadows</v>
      </c>
      <c r="C1001">
        <f t="shared" si="81"/>
        <v>6</v>
      </c>
      <c r="D1001" s="17">
        <v>17</v>
      </c>
      <c r="E1001">
        <v>0</v>
      </c>
      <c r="F1001">
        <v>0</v>
      </c>
      <c r="G1001">
        <v>0</v>
      </c>
      <c r="H1001">
        <v>0</v>
      </c>
      <c r="I1001">
        <v>0</v>
      </c>
      <c r="J1001">
        <v>0</v>
      </c>
      <c r="K1001">
        <v>0</v>
      </c>
      <c r="L1001">
        <v>0</v>
      </c>
      <c r="M1001">
        <v>0</v>
      </c>
      <c r="N1001">
        <v>0</v>
      </c>
      <c r="O1001">
        <v>0</v>
      </c>
      <c r="P1001">
        <v>0</v>
      </c>
      <c r="Q1001">
        <v>0</v>
      </c>
      <c r="R1001">
        <v>0</v>
      </c>
      <c r="S1001" s="32">
        <f t="shared" si="82"/>
        <v>0</v>
      </c>
      <c r="T1001" s="32">
        <f t="shared" si="83"/>
        <v>0</v>
      </c>
      <c r="U1001" s="32">
        <f t="shared" si="84"/>
        <v>0</v>
      </c>
      <c r="V1001" s="33">
        <f>VLOOKUP(C1001,Schedule!$B$3:$T$11,INPUT!D1001+1,FALSE)</f>
        <v>2</v>
      </c>
    </row>
    <row r="1002" spans="1:22" ht="15" x14ac:dyDescent="0.25">
      <c r="A1002" s="1">
        <v>41</v>
      </c>
      <c r="B1002" t="str">
        <f t="shared" si="80"/>
        <v>Todd Pierson</v>
      </c>
      <c r="C1002">
        <f t="shared" si="81"/>
        <v>6</v>
      </c>
      <c r="D1002" s="17">
        <v>17</v>
      </c>
      <c r="E1002">
        <v>4</v>
      </c>
      <c r="F1002">
        <v>4</v>
      </c>
      <c r="G1002">
        <v>0</v>
      </c>
      <c r="H1002">
        <v>0</v>
      </c>
      <c r="I1002">
        <v>0</v>
      </c>
      <c r="J1002">
        <v>0</v>
      </c>
      <c r="K1002">
        <v>0</v>
      </c>
      <c r="L1002">
        <v>0</v>
      </c>
      <c r="M1002">
        <v>0</v>
      </c>
      <c r="N1002">
        <v>0</v>
      </c>
      <c r="O1002">
        <v>0</v>
      </c>
      <c r="P1002">
        <v>0</v>
      </c>
      <c r="Q1002">
        <v>0</v>
      </c>
      <c r="R1002">
        <v>0</v>
      </c>
      <c r="S1002" s="32">
        <f t="shared" si="82"/>
        <v>0</v>
      </c>
      <c r="T1002" s="32">
        <f t="shared" si="83"/>
        <v>0</v>
      </c>
      <c r="U1002" s="32">
        <f t="shared" si="84"/>
        <v>0</v>
      </c>
      <c r="V1002" s="33">
        <f>VLOOKUP(C1002,Schedule!$B$3:$T$11,INPUT!D1002+1,FALSE)</f>
        <v>2</v>
      </c>
    </row>
    <row r="1003" spans="1:22" ht="15" x14ac:dyDescent="0.25">
      <c r="A1003" s="1">
        <v>42</v>
      </c>
      <c r="B1003" t="str">
        <f t="shared" si="80"/>
        <v>Tim O'Connell</v>
      </c>
      <c r="C1003">
        <f t="shared" si="81"/>
        <v>6</v>
      </c>
      <c r="D1003" s="17">
        <v>17</v>
      </c>
      <c r="E1003">
        <v>3</v>
      </c>
      <c r="F1003">
        <v>3</v>
      </c>
      <c r="G1003">
        <v>1</v>
      </c>
      <c r="H1003">
        <v>0</v>
      </c>
      <c r="I1003">
        <v>0</v>
      </c>
      <c r="J1003">
        <v>0</v>
      </c>
      <c r="K1003">
        <v>1</v>
      </c>
      <c r="L1003">
        <v>0</v>
      </c>
      <c r="M1003">
        <v>0</v>
      </c>
      <c r="N1003">
        <v>0</v>
      </c>
      <c r="O1003">
        <v>0</v>
      </c>
      <c r="P1003">
        <v>0</v>
      </c>
      <c r="Q1003">
        <v>0</v>
      </c>
      <c r="R1003">
        <v>0</v>
      </c>
      <c r="S1003" s="32">
        <f t="shared" si="82"/>
        <v>0</v>
      </c>
      <c r="T1003" s="32">
        <f t="shared" si="83"/>
        <v>0</v>
      </c>
      <c r="U1003" s="32">
        <f t="shared" si="84"/>
        <v>0</v>
      </c>
      <c r="V1003" s="33">
        <f>VLOOKUP(C1003,Schedule!$B$3:$T$11,INPUT!D1003+1,FALSE)</f>
        <v>2</v>
      </c>
    </row>
    <row r="1004" spans="1:22" ht="15" x14ac:dyDescent="0.25">
      <c r="A1004" s="1">
        <v>43</v>
      </c>
      <c r="B1004" t="str">
        <f t="shared" si="80"/>
        <v>Pepe Greco</v>
      </c>
      <c r="C1004">
        <f t="shared" si="81"/>
        <v>6</v>
      </c>
      <c r="D1004" s="17">
        <v>17</v>
      </c>
      <c r="E1004">
        <v>3</v>
      </c>
      <c r="F1004">
        <v>3</v>
      </c>
      <c r="G1004">
        <v>1</v>
      </c>
      <c r="H1004">
        <v>2</v>
      </c>
      <c r="I1004">
        <v>0</v>
      </c>
      <c r="J1004">
        <v>0</v>
      </c>
      <c r="K1004">
        <v>0</v>
      </c>
      <c r="L1004">
        <v>0</v>
      </c>
      <c r="M1004">
        <v>1</v>
      </c>
      <c r="N1004">
        <v>0</v>
      </c>
      <c r="O1004">
        <v>0</v>
      </c>
      <c r="P1004">
        <v>0</v>
      </c>
      <c r="Q1004">
        <v>0</v>
      </c>
      <c r="R1004">
        <v>0</v>
      </c>
      <c r="S1004" s="32">
        <f t="shared" si="82"/>
        <v>0</v>
      </c>
      <c r="T1004" s="32">
        <f t="shared" si="83"/>
        <v>0</v>
      </c>
      <c r="U1004" s="32">
        <f t="shared" si="84"/>
        <v>0</v>
      </c>
      <c r="V1004" s="33">
        <f>VLOOKUP(C1004,Schedule!$B$3:$T$11,INPUT!D1004+1,FALSE)</f>
        <v>2</v>
      </c>
    </row>
    <row r="1005" spans="1:22" ht="15" x14ac:dyDescent="0.25">
      <c r="A1005" s="1">
        <v>44</v>
      </c>
      <c r="B1005" t="str">
        <f t="shared" si="80"/>
        <v>Tony Mazzuca</v>
      </c>
      <c r="C1005">
        <f t="shared" si="81"/>
        <v>7</v>
      </c>
      <c r="D1005" s="17">
        <v>17</v>
      </c>
      <c r="E1005">
        <v>3</v>
      </c>
      <c r="F1005">
        <v>2</v>
      </c>
      <c r="G1005">
        <v>2</v>
      </c>
      <c r="H1005">
        <v>0</v>
      </c>
      <c r="I1005">
        <v>1</v>
      </c>
      <c r="J1005">
        <v>0</v>
      </c>
      <c r="K1005">
        <v>2</v>
      </c>
      <c r="L1005">
        <v>0</v>
      </c>
      <c r="M1005">
        <v>0</v>
      </c>
      <c r="N1005">
        <v>0</v>
      </c>
      <c r="O1005">
        <v>0</v>
      </c>
      <c r="P1005">
        <v>0</v>
      </c>
      <c r="Q1005">
        <v>0</v>
      </c>
      <c r="R1005">
        <v>0</v>
      </c>
      <c r="S1005" s="32">
        <f t="shared" si="82"/>
        <v>0</v>
      </c>
      <c r="T1005" s="32">
        <f t="shared" si="83"/>
        <v>0</v>
      </c>
      <c r="U1005" s="32">
        <f t="shared" si="84"/>
        <v>0</v>
      </c>
      <c r="V1005" s="33">
        <f>VLOOKUP(C1005,Schedule!$B$3:$T$11,INPUT!D1005+1,FALSE)</f>
        <v>4</v>
      </c>
    </row>
    <row r="1006" spans="1:22" ht="15" x14ac:dyDescent="0.25">
      <c r="A1006" s="1">
        <v>45</v>
      </c>
      <c r="B1006" t="str">
        <f t="shared" si="80"/>
        <v>Sean Shoults</v>
      </c>
      <c r="C1006">
        <f t="shared" si="81"/>
        <v>7</v>
      </c>
      <c r="D1006" s="17">
        <v>17</v>
      </c>
      <c r="E1006">
        <v>3</v>
      </c>
      <c r="F1006">
        <v>3</v>
      </c>
      <c r="G1006">
        <v>0</v>
      </c>
      <c r="H1006">
        <v>0</v>
      </c>
      <c r="I1006">
        <v>0</v>
      </c>
      <c r="J1006">
        <v>0</v>
      </c>
      <c r="K1006">
        <v>0</v>
      </c>
      <c r="L1006">
        <v>0</v>
      </c>
      <c r="M1006">
        <v>0</v>
      </c>
      <c r="N1006">
        <v>0</v>
      </c>
      <c r="O1006">
        <v>0</v>
      </c>
      <c r="P1006">
        <v>0</v>
      </c>
      <c r="Q1006">
        <v>0</v>
      </c>
      <c r="R1006">
        <v>0</v>
      </c>
      <c r="S1006" s="32">
        <f t="shared" si="82"/>
        <v>0</v>
      </c>
      <c r="T1006" s="32">
        <f t="shared" si="83"/>
        <v>0</v>
      </c>
      <c r="U1006" s="32">
        <f t="shared" si="84"/>
        <v>0</v>
      </c>
      <c r="V1006" s="33">
        <f>VLOOKUP(C1006,Schedule!$B$3:$T$11,INPUT!D1006+1,FALSE)</f>
        <v>4</v>
      </c>
    </row>
    <row r="1007" spans="1:22" ht="15" x14ac:dyDescent="0.25">
      <c r="A1007" s="1">
        <v>46</v>
      </c>
      <c r="B1007" t="str">
        <f t="shared" si="80"/>
        <v>Brian Cox</v>
      </c>
      <c r="C1007">
        <f t="shared" si="81"/>
        <v>7</v>
      </c>
      <c r="D1007" s="17">
        <v>17</v>
      </c>
      <c r="E1007">
        <v>4</v>
      </c>
      <c r="F1007">
        <v>4</v>
      </c>
      <c r="G1007">
        <v>1</v>
      </c>
      <c r="H1007">
        <v>0</v>
      </c>
      <c r="I1007">
        <v>0</v>
      </c>
      <c r="J1007">
        <v>0</v>
      </c>
      <c r="K1007">
        <v>1</v>
      </c>
      <c r="L1007">
        <v>0</v>
      </c>
      <c r="M1007">
        <v>0</v>
      </c>
      <c r="N1007">
        <v>0</v>
      </c>
      <c r="O1007">
        <v>0</v>
      </c>
      <c r="P1007">
        <v>1</v>
      </c>
      <c r="Q1007">
        <v>0</v>
      </c>
      <c r="R1007">
        <v>0</v>
      </c>
      <c r="S1007" s="32">
        <f t="shared" si="82"/>
        <v>0</v>
      </c>
      <c r="T1007" s="32">
        <f t="shared" si="83"/>
        <v>0</v>
      </c>
      <c r="U1007" s="32">
        <f t="shared" si="84"/>
        <v>0</v>
      </c>
      <c r="V1007" s="33">
        <f>VLOOKUP(C1007,Schedule!$B$3:$T$11,INPUT!D1007+1,FALSE)</f>
        <v>4</v>
      </c>
    </row>
    <row r="1008" spans="1:22" ht="15" x14ac:dyDescent="0.25">
      <c r="A1008" s="1">
        <v>47</v>
      </c>
      <c r="B1008" t="str">
        <f t="shared" si="80"/>
        <v>Lou Cole</v>
      </c>
      <c r="C1008">
        <f t="shared" si="81"/>
        <v>7</v>
      </c>
      <c r="D1008" s="17">
        <v>17</v>
      </c>
      <c r="E1008">
        <v>0</v>
      </c>
      <c r="F1008">
        <v>0</v>
      </c>
      <c r="G1008">
        <v>0</v>
      </c>
      <c r="H1008">
        <v>0</v>
      </c>
      <c r="I1008">
        <v>0</v>
      </c>
      <c r="J1008">
        <v>0</v>
      </c>
      <c r="K1008">
        <v>0</v>
      </c>
      <c r="L1008">
        <v>0</v>
      </c>
      <c r="M1008">
        <v>0</v>
      </c>
      <c r="N1008">
        <v>0</v>
      </c>
      <c r="O1008">
        <v>0</v>
      </c>
      <c r="P1008">
        <v>0</v>
      </c>
      <c r="Q1008">
        <v>0</v>
      </c>
      <c r="R1008">
        <v>0</v>
      </c>
      <c r="S1008" s="32">
        <f t="shared" si="82"/>
        <v>0</v>
      </c>
      <c r="T1008" s="32">
        <f t="shared" si="83"/>
        <v>0</v>
      </c>
      <c r="U1008" s="32">
        <f t="shared" si="84"/>
        <v>0</v>
      </c>
      <c r="V1008" s="33">
        <f>VLOOKUP(C1008,Schedule!$B$3:$T$11,INPUT!D1008+1,FALSE)</f>
        <v>4</v>
      </c>
    </row>
    <row r="1009" spans="1:22" ht="15" x14ac:dyDescent="0.25">
      <c r="A1009" s="1">
        <v>48</v>
      </c>
      <c r="B1009" t="str">
        <f t="shared" si="80"/>
        <v>Mike Haukap</v>
      </c>
      <c r="C1009">
        <f t="shared" si="81"/>
        <v>7</v>
      </c>
      <c r="D1009" s="17">
        <v>17</v>
      </c>
      <c r="E1009">
        <v>0</v>
      </c>
      <c r="F1009">
        <v>0</v>
      </c>
      <c r="G1009">
        <v>0</v>
      </c>
      <c r="H1009">
        <v>0</v>
      </c>
      <c r="I1009">
        <v>0</v>
      </c>
      <c r="J1009">
        <v>0</v>
      </c>
      <c r="K1009">
        <v>0</v>
      </c>
      <c r="L1009">
        <v>0</v>
      </c>
      <c r="M1009">
        <v>0</v>
      </c>
      <c r="N1009">
        <v>0</v>
      </c>
      <c r="O1009">
        <v>0</v>
      </c>
      <c r="P1009">
        <v>0</v>
      </c>
      <c r="Q1009">
        <v>0</v>
      </c>
      <c r="R1009">
        <v>0</v>
      </c>
      <c r="S1009" s="32">
        <f t="shared" si="82"/>
        <v>0</v>
      </c>
      <c r="T1009" s="32">
        <f t="shared" si="83"/>
        <v>0</v>
      </c>
      <c r="U1009" s="32">
        <f t="shared" si="84"/>
        <v>0</v>
      </c>
      <c r="V1009" s="33">
        <f>VLOOKUP(C1009,Schedule!$B$3:$T$11,INPUT!D1009+1,FALSE)</f>
        <v>4</v>
      </c>
    </row>
    <row r="1010" spans="1:22" ht="15" x14ac:dyDescent="0.25">
      <c r="A1010" s="1">
        <v>49</v>
      </c>
      <c r="B1010" t="str">
        <f t="shared" si="80"/>
        <v>Adam Wiesehan</v>
      </c>
      <c r="C1010">
        <f t="shared" si="81"/>
        <v>7</v>
      </c>
      <c r="D1010" s="17">
        <v>17</v>
      </c>
      <c r="E1010">
        <v>3</v>
      </c>
      <c r="F1010">
        <v>3</v>
      </c>
      <c r="G1010">
        <v>0</v>
      </c>
      <c r="H1010">
        <v>0</v>
      </c>
      <c r="I1010">
        <v>0</v>
      </c>
      <c r="J1010">
        <v>0</v>
      </c>
      <c r="K1010">
        <v>0</v>
      </c>
      <c r="L1010">
        <v>0</v>
      </c>
      <c r="M1010">
        <v>0</v>
      </c>
      <c r="N1010">
        <v>0</v>
      </c>
      <c r="O1010">
        <v>0</v>
      </c>
      <c r="P1010">
        <v>0</v>
      </c>
      <c r="Q1010">
        <v>0</v>
      </c>
      <c r="R1010">
        <v>0</v>
      </c>
      <c r="S1010" s="32">
        <f t="shared" si="82"/>
        <v>0</v>
      </c>
      <c r="T1010" s="32">
        <f t="shared" si="83"/>
        <v>0</v>
      </c>
      <c r="U1010" s="32">
        <f t="shared" si="84"/>
        <v>0</v>
      </c>
      <c r="V1010" s="33">
        <f>VLOOKUP(C1010,Schedule!$B$3:$T$11,INPUT!D1010+1,FALSE)</f>
        <v>4</v>
      </c>
    </row>
    <row r="1011" spans="1:22" ht="15" x14ac:dyDescent="0.25">
      <c r="A1011" s="1">
        <v>50</v>
      </c>
      <c r="B1011" t="str">
        <f t="shared" si="80"/>
        <v>Jerrod Scowden</v>
      </c>
      <c r="C1011">
        <f t="shared" si="81"/>
        <v>7</v>
      </c>
      <c r="D1011" s="17">
        <v>17</v>
      </c>
      <c r="E1011">
        <v>3</v>
      </c>
      <c r="F1011">
        <v>3</v>
      </c>
      <c r="G1011">
        <v>0</v>
      </c>
      <c r="H1011">
        <v>0</v>
      </c>
      <c r="I1011">
        <v>0</v>
      </c>
      <c r="J1011">
        <v>0</v>
      </c>
      <c r="K1011">
        <v>0</v>
      </c>
      <c r="L1011">
        <v>0</v>
      </c>
      <c r="M1011">
        <v>0</v>
      </c>
      <c r="N1011">
        <v>0</v>
      </c>
      <c r="O1011">
        <v>0</v>
      </c>
      <c r="P1011">
        <v>0</v>
      </c>
      <c r="Q1011">
        <v>0</v>
      </c>
      <c r="R1011">
        <v>0</v>
      </c>
      <c r="S1011" s="32">
        <f t="shared" si="82"/>
        <v>0</v>
      </c>
      <c r="T1011" s="32">
        <f t="shared" si="83"/>
        <v>0</v>
      </c>
      <c r="U1011" s="32">
        <f t="shared" si="84"/>
        <v>0</v>
      </c>
      <c r="V1011" s="33">
        <f>VLOOKUP(C1011,Schedule!$B$3:$T$11,INPUT!D1011+1,FALSE)</f>
        <v>4</v>
      </c>
    </row>
    <row r="1012" spans="1:22" ht="15" x14ac:dyDescent="0.25">
      <c r="A1012" s="1">
        <v>51</v>
      </c>
      <c r="B1012" t="str">
        <f t="shared" si="80"/>
        <v>Brian Timmons</v>
      </c>
      <c r="C1012">
        <f t="shared" si="81"/>
        <v>8</v>
      </c>
      <c r="D1012" s="17">
        <v>17</v>
      </c>
      <c r="E1012">
        <v>0</v>
      </c>
      <c r="F1012">
        <v>0</v>
      </c>
      <c r="G1012">
        <v>0</v>
      </c>
      <c r="H1012">
        <v>0</v>
      </c>
      <c r="I1012">
        <v>0</v>
      </c>
      <c r="J1012">
        <v>0</v>
      </c>
      <c r="K1012">
        <v>0</v>
      </c>
      <c r="L1012">
        <v>0</v>
      </c>
      <c r="M1012">
        <v>0</v>
      </c>
      <c r="N1012">
        <v>0</v>
      </c>
      <c r="O1012">
        <v>0</v>
      </c>
      <c r="P1012">
        <v>0</v>
      </c>
      <c r="Q1012">
        <v>0</v>
      </c>
      <c r="R1012">
        <v>0</v>
      </c>
      <c r="S1012" s="32">
        <f t="shared" si="82"/>
        <v>0</v>
      </c>
      <c r="T1012" s="32">
        <f t="shared" si="83"/>
        <v>0</v>
      </c>
      <c r="U1012" s="32">
        <f t="shared" si="84"/>
        <v>0</v>
      </c>
      <c r="V1012" s="33">
        <f>VLOOKUP(C1012,Schedule!$B$3:$T$11,INPUT!D1012+1,FALSE)</f>
        <v>0</v>
      </c>
    </row>
    <row r="1013" spans="1:22" ht="15" x14ac:dyDescent="0.25">
      <c r="A1013" s="1">
        <v>52</v>
      </c>
      <c r="B1013" t="str">
        <f t="shared" si="80"/>
        <v>Jason Perniciaro</v>
      </c>
      <c r="C1013">
        <f t="shared" si="81"/>
        <v>8</v>
      </c>
      <c r="D1013" s="17">
        <v>17</v>
      </c>
      <c r="E1013">
        <v>0</v>
      </c>
      <c r="F1013">
        <v>0</v>
      </c>
      <c r="G1013">
        <v>0</v>
      </c>
      <c r="H1013">
        <v>0</v>
      </c>
      <c r="I1013">
        <v>0</v>
      </c>
      <c r="J1013">
        <v>0</v>
      </c>
      <c r="K1013">
        <v>0</v>
      </c>
      <c r="L1013">
        <v>0</v>
      </c>
      <c r="M1013">
        <v>0</v>
      </c>
      <c r="N1013">
        <v>0</v>
      </c>
      <c r="O1013">
        <v>0</v>
      </c>
      <c r="P1013">
        <v>0</v>
      </c>
      <c r="Q1013">
        <v>0</v>
      </c>
      <c r="R1013">
        <v>0</v>
      </c>
      <c r="S1013" s="32">
        <f t="shared" si="82"/>
        <v>0</v>
      </c>
      <c r="T1013" s="32">
        <f t="shared" si="83"/>
        <v>0</v>
      </c>
      <c r="U1013" s="32">
        <f t="shared" si="84"/>
        <v>0</v>
      </c>
      <c r="V1013" s="33">
        <f>VLOOKUP(C1013,Schedule!$B$3:$T$11,INPUT!D1013+1,FALSE)</f>
        <v>0</v>
      </c>
    </row>
    <row r="1014" spans="1:22" ht="15" x14ac:dyDescent="0.25">
      <c r="A1014" s="1">
        <v>53</v>
      </c>
      <c r="B1014" t="str">
        <f t="shared" si="80"/>
        <v>Jeff Fuller</v>
      </c>
      <c r="C1014">
        <f t="shared" si="81"/>
        <v>8</v>
      </c>
      <c r="D1014" s="17">
        <v>17</v>
      </c>
      <c r="E1014">
        <v>0</v>
      </c>
      <c r="F1014">
        <v>0</v>
      </c>
      <c r="G1014">
        <v>0</v>
      </c>
      <c r="H1014">
        <v>0</v>
      </c>
      <c r="I1014">
        <v>0</v>
      </c>
      <c r="J1014">
        <v>0</v>
      </c>
      <c r="K1014">
        <v>0</v>
      </c>
      <c r="L1014">
        <v>0</v>
      </c>
      <c r="M1014">
        <v>0</v>
      </c>
      <c r="N1014">
        <v>0</v>
      </c>
      <c r="O1014">
        <v>0</v>
      </c>
      <c r="P1014">
        <v>0</v>
      </c>
      <c r="Q1014">
        <v>0</v>
      </c>
      <c r="R1014">
        <v>0</v>
      </c>
      <c r="S1014" s="32">
        <f t="shared" si="82"/>
        <v>0</v>
      </c>
      <c r="T1014" s="32">
        <f t="shared" si="83"/>
        <v>0</v>
      </c>
      <c r="U1014" s="32">
        <f t="shared" si="84"/>
        <v>0</v>
      </c>
      <c r="V1014" s="33">
        <f>VLOOKUP(C1014,Schedule!$B$3:$T$11,INPUT!D1014+1,FALSE)</f>
        <v>0</v>
      </c>
    </row>
    <row r="1015" spans="1:22" ht="15" x14ac:dyDescent="0.25">
      <c r="A1015" s="1">
        <v>54</v>
      </c>
      <c r="B1015" t="str">
        <f t="shared" si="80"/>
        <v>Marty Plassmeyer</v>
      </c>
      <c r="C1015">
        <f t="shared" si="81"/>
        <v>8</v>
      </c>
      <c r="D1015" s="17">
        <v>17</v>
      </c>
      <c r="E1015">
        <v>0</v>
      </c>
      <c r="F1015">
        <v>0</v>
      </c>
      <c r="G1015">
        <v>0</v>
      </c>
      <c r="H1015">
        <v>0</v>
      </c>
      <c r="I1015">
        <v>0</v>
      </c>
      <c r="J1015">
        <v>0</v>
      </c>
      <c r="K1015">
        <v>0</v>
      </c>
      <c r="L1015">
        <v>0</v>
      </c>
      <c r="M1015">
        <v>0</v>
      </c>
      <c r="N1015">
        <v>0</v>
      </c>
      <c r="O1015">
        <v>0</v>
      </c>
      <c r="P1015">
        <v>0</v>
      </c>
      <c r="Q1015">
        <v>0</v>
      </c>
      <c r="R1015">
        <v>0</v>
      </c>
      <c r="S1015" s="32">
        <f t="shared" si="82"/>
        <v>0</v>
      </c>
      <c r="T1015" s="32">
        <f t="shared" si="83"/>
        <v>0</v>
      </c>
      <c r="U1015" s="32">
        <f t="shared" si="84"/>
        <v>0</v>
      </c>
      <c r="V1015" s="33">
        <f>VLOOKUP(C1015,Schedule!$B$3:$T$11,INPUT!D1015+1,FALSE)</f>
        <v>0</v>
      </c>
    </row>
    <row r="1016" spans="1:22" ht="15" x14ac:dyDescent="0.25">
      <c r="A1016" s="1">
        <v>55</v>
      </c>
      <c r="B1016" t="str">
        <f t="shared" si="80"/>
        <v>Mike McCoy</v>
      </c>
      <c r="C1016">
        <f t="shared" si="81"/>
        <v>8</v>
      </c>
      <c r="D1016" s="17">
        <v>17</v>
      </c>
      <c r="E1016">
        <v>0</v>
      </c>
      <c r="F1016">
        <v>0</v>
      </c>
      <c r="G1016">
        <v>0</v>
      </c>
      <c r="H1016">
        <v>0</v>
      </c>
      <c r="I1016">
        <v>0</v>
      </c>
      <c r="J1016">
        <v>0</v>
      </c>
      <c r="K1016">
        <v>0</v>
      </c>
      <c r="L1016">
        <v>0</v>
      </c>
      <c r="M1016">
        <v>0</v>
      </c>
      <c r="N1016">
        <v>0</v>
      </c>
      <c r="O1016">
        <v>0</v>
      </c>
      <c r="P1016">
        <v>0</v>
      </c>
      <c r="Q1016">
        <v>0</v>
      </c>
      <c r="R1016">
        <v>0</v>
      </c>
      <c r="S1016" s="32">
        <f t="shared" si="82"/>
        <v>0</v>
      </c>
      <c r="T1016" s="32">
        <f t="shared" si="83"/>
        <v>0</v>
      </c>
      <c r="U1016" s="32">
        <f t="shared" si="84"/>
        <v>0</v>
      </c>
      <c r="V1016" s="33">
        <f>VLOOKUP(C1016,Schedule!$B$3:$T$11,INPUT!D1016+1,FALSE)</f>
        <v>0</v>
      </c>
    </row>
    <row r="1017" spans="1:22" ht="15" x14ac:dyDescent="0.25">
      <c r="A1017" s="1">
        <v>56</v>
      </c>
      <c r="B1017" t="str">
        <f t="shared" si="80"/>
        <v>Sam Scharenberg</v>
      </c>
      <c r="C1017">
        <f t="shared" si="81"/>
        <v>8</v>
      </c>
      <c r="D1017" s="17">
        <v>17</v>
      </c>
      <c r="E1017">
        <v>0</v>
      </c>
      <c r="F1017">
        <v>0</v>
      </c>
      <c r="G1017">
        <v>0</v>
      </c>
      <c r="H1017">
        <v>0</v>
      </c>
      <c r="I1017">
        <v>0</v>
      </c>
      <c r="J1017">
        <v>0</v>
      </c>
      <c r="K1017">
        <v>0</v>
      </c>
      <c r="L1017">
        <v>0</v>
      </c>
      <c r="M1017">
        <v>0</v>
      </c>
      <c r="N1017">
        <v>0</v>
      </c>
      <c r="O1017">
        <v>0</v>
      </c>
      <c r="P1017">
        <v>0</v>
      </c>
      <c r="Q1017">
        <v>0</v>
      </c>
      <c r="R1017">
        <v>0</v>
      </c>
      <c r="S1017" s="32">
        <f t="shared" si="82"/>
        <v>0</v>
      </c>
      <c r="T1017" s="32">
        <f t="shared" si="83"/>
        <v>0</v>
      </c>
      <c r="U1017" s="32">
        <f t="shared" si="84"/>
        <v>0</v>
      </c>
      <c r="V1017" s="33">
        <f>VLOOKUP(C1017,Schedule!$B$3:$T$11,INPUT!D1017+1,FALSE)</f>
        <v>0</v>
      </c>
    </row>
    <row r="1018" spans="1:22" ht="15" x14ac:dyDescent="0.25">
      <c r="A1018" s="1">
        <v>57</v>
      </c>
      <c r="B1018" t="str">
        <f t="shared" si="80"/>
        <v>Sean Lewis</v>
      </c>
      <c r="C1018">
        <f t="shared" si="81"/>
        <v>8</v>
      </c>
      <c r="D1018" s="17">
        <v>17</v>
      </c>
      <c r="E1018">
        <v>0</v>
      </c>
      <c r="F1018">
        <v>0</v>
      </c>
      <c r="G1018">
        <v>0</v>
      </c>
      <c r="H1018">
        <v>0</v>
      </c>
      <c r="I1018">
        <v>0</v>
      </c>
      <c r="J1018">
        <v>0</v>
      </c>
      <c r="K1018">
        <v>0</v>
      </c>
      <c r="L1018">
        <v>0</v>
      </c>
      <c r="M1018">
        <v>0</v>
      </c>
      <c r="N1018">
        <v>0</v>
      </c>
      <c r="O1018">
        <v>0</v>
      </c>
      <c r="P1018">
        <v>0</v>
      </c>
      <c r="Q1018">
        <v>0</v>
      </c>
      <c r="R1018">
        <v>0</v>
      </c>
      <c r="S1018" s="32">
        <f t="shared" si="82"/>
        <v>0</v>
      </c>
      <c r="T1018" s="32">
        <f t="shared" si="83"/>
        <v>0</v>
      </c>
      <c r="U1018" s="32">
        <f t="shared" si="84"/>
        <v>0</v>
      </c>
      <c r="V1018" s="33">
        <f>VLOOKUP(C1018,Schedule!$B$3:$T$11,INPUT!D1018+1,FALSE)</f>
        <v>0</v>
      </c>
    </row>
    <row r="1019" spans="1:22" ht="15" x14ac:dyDescent="0.25">
      <c r="A1019" s="1">
        <v>58</v>
      </c>
      <c r="B1019" t="str">
        <f t="shared" si="80"/>
        <v>Ted Wiese</v>
      </c>
      <c r="C1019">
        <f t="shared" si="81"/>
        <v>9</v>
      </c>
      <c r="D1019" s="17">
        <v>17</v>
      </c>
      <c r="E1019">
        <v>4</v>
      </c>
      <c r="F1019">
        <v>3</v>
      </c>
      <c r="G1019">
        <v>1</v>
      </c>
      <c r="H1019">
        <v>0</v>
      </c>
      <c r="I1019">
        <v>1</v>
      </c>
      <c r="J1019">
        <v>0</v>
      </c>
      <c r="K1019">
        <v>1</v>
      </c>
      <c r="L1019">
        <v>0</v>
      </c>
      <c r="M1019">
        <v>0</v>
      </c>
      <c r="N1019">
        <v>0</v>
      </c>
      <c r="O1019">
        <v>0</v>
      </c>
      <c r="P1019">
        <v>0</v>
      </c>
      <c r="Q1019">
        <v>0</v>
      </c>
      <c r="R1019">
        <v>0</v>
      </c>
      <c r="S1019" s="32">
        <f t="shared" si="82"/>
        <v>0</v>
      </c>
      <c r="T1019" s="32">
        <f t="shared" si="83"/>
        <v>0</v>
      </c>
      <c r="U1019" s="32">
        <f t="shared" si="84"/>
        <v>0</v>
      </c>
      <c r="V1019" s="33">
        <f>VLOOKUP(C1019,Schedule!$B$3:$T$11,INPUT!D1019+1,FALSE)</f>
        <v>1</v>
      </c>
    </row>
    <row r="1020" spans="1:22" ht="15" x14ac:dyDescent="0.25">
      <c r="A1020" s="1">
        <v>59</v>
      </c>
      <c r="B1020" t="str">
        <f t="shared" si="80"/>
        <v>Bob Farrell</v>
      </c>
      <c r="C1020">
        <f t="shared" si="81"/>
        <v>9</v>
      </c>
      <c r="D1020" s="17">
        <v>17</v>
      </c>
      <c r="E1020">
        <v>4</v>
      </c>
      <c r="F1020">
        <v>3</v>
      </c>
      <c r="G1020">
        <v>1</v>
      </c>
      <c r="H1020">
        <v>1</v>
      </c>
      <c r="I1020">
        <v>1</v>
      </c>
      <c r="J1020">
        <v>0</v>
      </c>
      <c r="K1020">
        <v>1</v>
      </c>
      <c r="L1020">
        <v>0</v>
      </c>
      <c r="M1020">
        <v>0</v>
      </c>
      <c r="N1020">
        <v>0</v>
      </c>
      <c r="O1020">
        <v>1</v>
      </c>
      <c r="P1020">
        <v>0</v>
      </c>
      <c r="Q1020">
        <v>0</v>
      </c>
      <c r="R1020">
        <v>1</v>
      </c>
      <c r="S1020" s="32">
        <f t="shared" si="82"/>
        <v>0</v>
      </c>
      <c r="T1020" s="32">
        <f t="shared" si="83"/>
        <v>0</v>
      </c>
      <c r="U1020" s="32">
        <f t="shared" si="84"/>
        <v>0</v>
      </c>
      <c r="V1020" s="33">
        <f>VLOOKUP(C1020,Schedule!$B$3:$T$11,INPUT!D1020+1,FALSE)</f>
        <v>1</v>
      </c>
    </row>
    <row r="1021" spans="1:22" ht="15" x14ac:dyDescent="0.25">
      <c r="A1021" s="1">
        <v>60</v>
      </c>
      <c r="B1021" t="str">
        <f t="shared" si="80"/>
        <v>Jimbo Smith</v>
      </c>
      <c r="C1021">
        <f t="shared" si="81"/>
        <v>9</v>
      </c>
      <c r="D1021" s="17">
        <v>17</v>
      </c>
      <c r="E1021">
        <v>4</v>
      </c>
      <c r="F1021">
        <v>4</v>
      </c>
      <c r="G1021">
        <v>0</v>
      </c>
      <c r="H1021">
        <v>0</v>
      </c>
      <c r="I1021">
        <v>0</v>
      </c>
      <c r="J1021">
        <v>0</v>
      </c>
      <c r="K1021">
        <v>0</v>
      </c>
      <c r="L1021">
        <v>0</v>
      </c>
      <c r="M1021">
        <v>0</v>
      </c>
      <c r="N1021">
        <v>0</v>
      </c>
      <c r="O1021">
        <v>0</v>
      </c>
      <c r="P1021">
        <v>0</v>
      </c>
      <c r="Q1021">
        <v>0</v>
      </c>
      <c r="R1021">
        <v>0</v>
      </c>
      <c r="S1021" s="32">
        <f t="shared" si="82"/>
        <v>0</v>
      </c>
      <c r="T1021" s="32">
        <f t="shared" si="83"/>
        <v>0</v>
      </c>
      <c r="U1021" s="32">
        <f t="shared" si="84"/>
        <v>0</v>
      </c>
      <c r="V1021" s="33">
        <f>VLOOKUP(C1021,Schedule!$B$3:$T$11,INPUT!D1021+1,FALSE)</f>
        <v>1</v>
      </c>
    </row>
    <row r="1022" spans="1:22" ht="15" x14ac:dyDescent="0.25">
      <c r="A1022" s="1">
        <v>61</v>
      </c>
      <c r="B1022" t="str">
        <f t="shared" si="80"/>
        <v>Mike Gebhardt</v>
      </c>
      <c r="C1022">
        <f t="shared" si="81"/>
        <v>9</v>
      </c>
      <c r="D1022" s="17">
        <v>17</v>
      </c>
      <c r="E1022">
        <v>0</v>
      </c>
      <c r="F1022">
        <v>0</v>
      </c>
      <c r="G1022">
        <v>0</v>
      </c>
      <c r="H1022">
        <v>0</v>
      </c>
      <c r="I1022">
        <v>0</v>
      </c>
      <c r="J1022">
        <v>0</v>
      </c>
      <c r="K1022">
        <v>0</v>
      </c>
      <c r="L1022">
        <v>0</v>
      </c>
      <c r="M1022">
        <v>0</v>
      </c>
      <c r="N1022">
        <v>0</v>
      </c>
      <c r="O1022">
        <v>0</v>
      </c>
      <c r="P1022">
        <v>0</v>
      </c>
      <c r="Q1022">
        <v>0</v>
      </c>
      <c r="R1022">
        <v>0</v>
      </c>
      <c r="S1022" s="32">
        <f t="shared" si="82"/>
        <v>0</v>
      </c>
      <c r="T1022" s="32">
        <f t="shared" si="83"/>
        <v>0</v>
      </c>
      <c r="U1022" s="32">
        <f t="shared" si="84"/>
        <v>0</v>
      </c>
      <c r="V1022" s="33">
        <f>VLOOKUP(C1022,Schedule!$B$3:$T$11,INPUT!D1022+1,FALSE)</f>
        <v>1</v>
      </c>
    </row>
    <row r="1023" spans="1:22" ht="15" x14ac:dyDescent="0.25">
      <c r="A1023" s="1">
        <v>62</v>
      </c>
      <c r="B1023" t="str">
        <f t="shared" si="80"/>
        <v>Larry Lasley</v>
      </c>
      <c r="C1023">
        <f t="shared" si="81"/>
        <v>9</v>
      </c>
      <c r="D1023" s="17">
        <v>17</v>
      </c>
      <c r="E1023">
        <v>5</v>
      </c>
      <c r="F1023">
        <v>4</v>
      </c>
      <c r="G1023">
        <v>3</v>
      </c>
      <c r="H1023">
        <v>1</v>
      </c>
      <c r="I1023">
        <v>1</v>
      </c>
      <c r="J1023">
        <v>0</v>
      </c>
      <c r="K1023">
        <v>3</v>
      </c>
      <c r="L1023">
        <v>0</v>
      </c>
      <c r="M1023">
        <v>0</v>
      </c>
      <c r="N1023">
        <v>0</v>
      </c>
      <c r="O1023">
        <v>0</v>
      </c>
      <c r="P1023">
        <v>0</v>
      </c>
      <c r="Q1023">
        <v>0</v>
      </c>
      <c r="R1023">
        <v>0</v>
      </c>
      <c r="S1023" s="32">
        <f t="shared" si="82"/>
        <v>0</v>
      </c>
      <c r="T1023" s="32">
        <f t="shared" si="83"/>
        <v>0</v>
      </c>
      <c r="U1023" s="32">
        <f t="shared" si="84"/>
        <v>0</v>
      </c>
      <c r="V1023" s="33">
        <f>VLOOKUP(C1023,Schedule!$B$3:$T$11,INPUT!D1023+1,FALSE)</f>
        <v>1</v>
      </c>
    </row>
    <row r="1024" spans="1:22" ht="15" x14ac:dyDescent="0.25">
      <c r="A1024" s="1">
        <v>63</v>
      </c>
      <c r="B1024" t="str">
        <f t="shared" si="80"/>
        <v>Doug McCluskey</v>
      </c>
      <c r="C1024">
        <f t="shared" si="81"/>
        <v>9</v>
      </c>
      <c r="D1024" s="17">
        <v>17</v>
      </c>
      <c r="E1024">
        <v>0</v>
      </c>
      <c r="F1024">
        <v>0</v>
      </c>
      <c r="G1024">
        <v>0</v>
      </c>
      <c r="H1024">
        <v>0</v>
      </c>
      <c r="I1024">
        <v>0</v>
      </c>
      <c r="J1024">
        <v>0</v>
      </c>
      <c r="K1024">
        <v>0</v>
      </c>
      <c r="L1024">
        <v>0</v>
      </c>
      <c r="M1024">
        <v>0</v>
      </c>
      <c r="N1024">
        <v>0</v>
      </c>
      <c r="O1024">
        <v>0</v>
      </c>
      <c r="P1024">
        <v>0</v>
      </c>
      <c r="Q1024">
        <v>0</v>
      </c>
      <c r="R1024">
        <v>0</v>
      </c>
      <c r="S1024" s="32">
        <f t="shared" si="82"/>
        <v>0</v>
      </c>
      <c r="T1024" s="32">
        <f t="shared" si="83"/>
        <v>0</v>
      </c>
      <c r="U1024" s="32">
        <f t="shared" si="84"/>
        <v>0</v>
      </c>
      <c r="V1024" s="33">
        <f>VLOOKUP(C1024,Schedule!$B$3:$T$11,INPUT!D1024+1,FALSE)</f>
        <v>1</v>
      </c>
    </row>
    <row r="1025" spans="1:22" ht="15" x14ac:dyDescent="0.25">
      <c r="A1025" s="1">
        <v>64</v>
      </c>
      <c r="B1025" t="str">
        <f t="shared" si="80"/>
        <v>Tyler Rosen</v>
      </c>
      <c r="C1025">
        <f t="shared" si="81"/>
        <v>9</v>
      </c>
      <c r="D1025" s="17">
        <v>17</v>
      </c>
      <c r="E1025">
        <v>4</v>
      </c>
      <c r="F1025">
        <v>4</v>
      </c>
      <c r="G1025">
        <v>1</v>
      </c>
      <c r="H1025">
        <v>0</v>
      </c>
      <c r="I1025">
        <v>0</v>
      </c>
      <c r="J1025">
        <v>0</v>
      </c>
      <c r="K1025">
        <v>1</v>
      </c>
      <c r="L1025">
        <v>0</v>
      </c>
      <c r="M1025">
        <v>0</v>
      </c>
      <c r="N1025">
        <v>0</v>
      </c>
      <c r="O1025">
        <v>0</v>
      </c>
      <c r="P1025">
        <v>0</v>
      </c>
      <c r="Q1025">
        <v>0</v>
      </c>
      <c r="R1025">
        <v>0</v>
      </c>
      <c r="S1025" s="32">
        <f t="shared" si="82"/>
        <v>0</v>
      </c>
      <c r="T1025" s="32">
        <f t="shared" si="83"/>
        <v>0</v>
      </c>
      <c r="U1025" s="32">
        <f t="shared" si="84"/>
        <v>0</v>
      </c>
      <c r="V1025" s="33">
        <f>VLOOKUP(C1025,Schedule!$B$3:$T$11,INPUT!D1025+1,FALSE)</f>
        <v>1</v>
      </c>
    </row>
    <row r="1026" spans="1:22" ht="15" x14ac:dyDescent="0.25">
      <c r="A1026" s="1">
        <v>1</v>
      </c>
      <c r="B1026" t="str">
        <f t="shared" si="80"/>
        <v>Phil Alles</v>
      </c>
      <c r="C1026">
        <f t="shared" si="81"/>
        <v>1</v>
      </c>
      <c r="D1026" s="17">
        <v>6</v>
      </c>
      <c r="E1026">
        <v>4</v>
      </c>
      <c r="F1026">
        <v>4</v>
      </c>
      <c r="G1026">
        <v>1</v>
      </c>
      <c r="H1026">
        <v>0</v>
      </c>
      <c r="I1026">
        <v>0</v>
      </c>
      <c r="J1026">
        <v>0</v>
      </c>
      <c r="K1026">
        <v>1</v>
      </c>
      <c r="L1026">
        <v>0</v>
      </c>
      <c r="M1026">
        <v>0</v>
      </c>
      <c r="N1026">
        <v>0</v>
      </c>
      <c r="O1026">
        <v>0</v>
      </c>
      <c r="P1026">
        <v>0</v>
      </c>
      <c r="Q1026">
        <v>0</v>
      </c>
      <c r="R1026">
        <v>0</v>
      </c>
      <c r="S1026" s="32">
        <f t="shared" si="82"/>
        <v>0</v>
      </c>
      <c r="T1026" s="32">
        <f t="shared" si="83"/>
        <v>0</v>
      </c>
      <c r="U1026" s="32">
        <f t="shared" si="84"/>
        <v>0</v>
      </c>
      <c r="V1026" s="33">
        <f>VLOOKUP(C1026,Schedule!$B$3:$T$11,INPUT!D1026+1,FALSE)</f>
        <v>9</v>
      </c>
    </row>
    <row r="1027" spans="1:22" ht="15" x14ac:dyDescent="0.25">
      <c r="A1027" s="1">
        <v>2</v>
      </c>
      <c r="B1027" t="str">
        <f t="shared" si="80"/>
        <v>Mike Rainbolt</v>
      </c>
      <c r="C1027">
        <f t="shared" si="81"/>
        <v>1</v>
      </c>
      <c r="D1027" s="17">
        <v>6</v>
      </c>
      <c r="E1027">
        <v>0</v>
      </c>
      <c r="F1027">
        <v>0</v>
      </c>
      <c r="G1027">
        <v>0</v>
      </c>
      <c r="H1027">
        <v>0</v>
      </c>
      <c r="I1027">
        <v>0</v>
      </c>
      <c r="J1027">
        <v>0</v>
      </c>
      <c r="K1027">
        <v>0</v>
      </c>
      <c r="L1027">
        <v>0</v>
      </c>
      <c r="M1027">
        <v>0</v>
      </c>
      <c r="N1027">
        <v>0</v>
      </c>
      <c r="O1027">
        <v>0</v>
      </c>
      <c r="P1027">
        <v>0</v>
      </c>
      <c r="Q1027">
        <v>0</v>
      </c>
      <c r="R1027">
        <v>0</v>
      </c>
      <c r="S1027" s="32">
        <f t="shared" si="82"/>
        <v>0</v>
      </c>
      <c r="T1027" s="32">
        <f t="shared" si="83"/>
        <v>0</v>
      </c>
      <c r="U1027" s="32">
        <f t="shared" si="84"/>
        <v>0</v>
      </c>
      <c r="V1027" s="33">
        <f>VLOOKUP(C1027,Schedule!$B$3:$T$11,INPUT!D1027+1,FALSE)</f>
        <v>9</v>
      </c>
    </row>
    <row r="1028" spans="1:22" ht="15" x14ac:dyDescent="0.25">
      <c r="A1028" s="1">
        <v>3</v>
      </c>
      <c r="B1028" t="str">
        <f t="shared" si="80"/>
        <v>Steven Dooley</v>
      </c>
      <c r="C1028">
        <f t="shared" si="81"/>
        <v>1</v>
      </c>
      <c r="D1028" s="17">
        <v>6</v>
      </c>
      <c r="E1028">
        <v>4</v>
      </c>
      <c r="F1028">
        <v>4</v>
      </c>
      <c r="G1028">
        <v>2</v>
      </c>
      <c r="H1028">
        <v>1</v>
      </c>
      <c r="I1028">
        <v>0</v>
      </c>
      <c r="J1028">
        <v>0</v>
      </c>
      <c r="K1028">
        <v>2</v>
      </c>
      <c r="L1028">
        <v>0</v>
      </c>
      <c r="M1028">
        <v>0</v>
      </c>
      <c r="N1028">
        <v>0</v>
      </c>
      <c r="O1028">
        <v>0</v>
      </c>
      <c r="P1028">
        <v>0</v>
      </c>
      <c r="Q1028">
        <v>0</v>
      </c>
      <c r="R1028">
        <v>0</v>
      </c>
      <c r="S1028" s="32">
        <f t="shared" si="82"/>
        <v>0</v>
      </c>
      <c r="T1028" s="32">
        <f t="shared" si="83"/>
        <v>0</v>
      </c>
      <c r="U1028" s="32">
        <f t="shared" si="84"/>
        <v>0</v>
      </c>
      <c r="V1028" s="33">
        <f>VLOOKUP(C1028,Schedule!$B$3:$T$11,INPUT!D1028+1,FALSE)</f>
        <v>9</v>
      </c>
    </row>
    <row r="1029" spans="1:22" ht="15" x14ac:dyDescent="0.25">
      <c r="A1029" s="1">
        <v>4</v>
      </c>
      <c r="B1029" t="str">
        <f t="shared" si="80"/>
        <v>Dave Kohring</v>
      </c>
      <c r="C1029">
        <f t="shared" si="81"/>
        <v>1</v>
      </c>
      <c r="D1029" s="17">
        <v>6</v>
      </c>
      <c r="E1029">
        <v>4</v>
      </c>
      <c r="F1029">
        <v>4</v>
      </c>
      <c r="G1029">
        <v>3</v>
      </c>
      <c r="H1029">
        <v>1</v>
      </c>
      <c r="I1029">
        <v>0</v>
      </c>
      <c r="J1029">
        <v>0</v>
      </c>
      <c r="K1029">
        <v>3</v>
      </c>
      <c r="L1029">
        <v>0</v>
      </c>
      <c r="M1029">
        <v>0</v>
      </c>
      <c r="N1029">
        <v>0</v>
      </c>
      <c r="O1029">
        <v>0</v>
      </c>
      <c r="P1029">
        <v>1</v>
      </c>
      <c r="Q1029">
        <v>0</v>
      </c>
      <c r="R1029">
        <v>0</v>
      </c>
      <c r="S1029" s="32">
        <f t="shared" si="82"/>
        <v>0</v>
      </c>
      <c r="T1029" s="32">
        <f t="shared" si="83"/>
        <v>0</v>
      </c>
      <c r="U1029" s="32">
        <f t="shared" si="84"/>
        <v>0</v>
      </c>
      <c r="V1029" s="33">
        <f>VLOOKUP(C1029,Schedule!$B$3:$T$11,INPUT!D1029+1,FALSE)</f>
        <v>9</v>
      </c>
    </row>
    <row r="1030" spans="1:22" ht="15" x14ac:dyDescent="0.25">
      <c r="A1030" s="1">
        <v>5</v>
      </c>
      <c r="B1030" t="str">
        <f t="shared" si="80"/>
        <v>Rick Funk</v>
      </c>
      <c r="C1030">
        <f t="shared" si="81"/>
        <v>1</v>
      </c>
      <c r="D1030" s="17">
        <v>6</v>
      </c>
      <c r="E1030">
        <v>0</v>
      </c>
      <c r="F1030">
        <v>0</v>
      </c>
      <c r="G1030">
        <v>0</v>
      </c>
      <c r="H1030">
        <v>0</v>
      </c>
      <c r="I1030">
        <v>0</v>
      </c>
      <c r="J1030">
        <v>0</v>
      </c>
      <c r="K1030">
        <v>0</v>
      </c>
      <c r="L1030">
        <v>0</v>
      </c>
      <c r="M1030">
        <v>0</v>
      </c>
      <c r="N1030">
        <v>0</v>
      </c>
      <c r="O1030">
        <v>0</v>
      </c>
      <c r="P1030">
        <v>0</v>
      </c>
      <c r="Q1030">
        <v>0</v>
      </c>
      <c r="R1030">
        <v>0</v>
      </c>
      <c r="S1030" s="32">
        <f t="shared" si="82"/>
        <v>0</v>
      </c>
      <c r="T1030" s="32">
        <f t="shared" si="83"/>
        <v>0</v>
      </c>
      <c r="U1030" s="32">
        <f t="shared" si="84"/>
        <v>0</v>
      </c>
      <c r="V1030" s="33">
        <f>VLOOKUP(C1030,Schedule!$B$3:$T$11,INPUT!D1030+1,FALSE)</f>
        <v>9</v>
      </c>
    </row>
    <row r="1031" spans="1:22" ht="15" x14ac:dyDescent="0.25">
      <c r="A1031" s="1">
        <v>6</v>
      </c>
      <c r="B1031" t="str">
        <f t="shared" si="80"/>
        <v>Marc Rosen</v>
      </c>
      <c r="C1031">
        <f t="shared" si="81"/>
        <v>1</v>
      </c>
      <c r="D1031" s="17">
        <v>6</v>
      </c>
      <c r="E1031">
        <v>4</v>
      </c>
      <c r="F1031">
        <v>3</v>
      </c>
      <c r="G1031">
        <v>1</v>
      </c>
      <c r="H1031">
        <v>1</v>
      </c>
      <c r="I1031">
        <v>1</v>
      </c>
      <c r="J1031">
        <v>0</v>
      </c>
      <c r="K1031">
        <v>1</v>
      </c>
      <c r="L1031">
        <v>0</v>
      </c>
      <c r="M1031">
        <v>0</v>
      </c>
      <c r="N1031">
        <v>0</v>
      </c>
      <c r="O1031">
        <v>0</v>
      </c>
      <c r="P1031">
        <v>0</v>
      </c>
      <c r="Q1031">
        <v>0</v>
      </c>
      <c r="R1031">
        <v>0</v>
      </c>
      <c r="S1031" s="32">
        <f t="shared" si="82"/>
        <v>0</v>
      </c>
      <c r="T1031" s="32">
        <f t="shared" si="83"/>
        <v>0</v>
      </c>
      <c r="U1031" s="32">
        <f t="shared" si="84"/>
        <v>0</v>
      </c>
      <c r="V1031" s="33">
        <f>VLOOKUP(C1031,Schedule!$B$3:$T$11,INPUT!D1031+1,FALSE)</f>
        <v>9</v>
      </c>
    </row>
    <row r="1032" spans="1:22" ht="15" x14ac:dyDescent="0.25">
      <c r="A1032" s="1">
        <v>7</v>
      </c>
      <c r="B1032" t="str">
        <f t="shared" si="80"/>
        <v>Jeremy Lentz</v>
      </c>
      <c r="C1032">
        <f t="shared" si="81"/>
        <v>1</v>
      </c>
      <c r="D1032" s="17">
        <v>6</v>
      </c>
      <c r="E1032">
        <v>4</v>
      </c>
      <c r="F1032">
        <v>4</v>
      </c>
      <c r="G1032">
        <v>1</v>
      </c>
      <c r="H1032">
        <v>0</v>
      </c>
      <c r="I1032">
        <v>0</v>
      </c>
      <c r="J1032">
        <v>0</v>
      </c>
      <c r="K1032">
        <v>1</v>
      </c>
      <c r="L1032">
        <v>0</v>
      </c>
      <c r="M1032">
        <v>0</v>
      </c>
      <c r="N1032">
        <v>0</v>
      </c>
      <c r="O1032">
        <v>0</v>
      </c>
      <c r="P1032">
        <v>0</v>
      </c>
      <c r="Q1032">
        <v>0</v>
      </c>
      <c r="R1032">
        <v>0</v>
      </c>
      <c r="S1032" s="32">
        <f t="shared" si="82"/>
        <v>0</v>
      </c>
      <c r="T1032" s="32">
        <f t="shared" si="83"/>
        <v>0</v>
      </c>
      <c r="U1032" s="32">
        <f t="shared" si="84"/>
        <v>0</v>
      </c>
      <c r="V1032" s="33">
        <f>VLOOKUP(C1032,Schedule!$B$3:$T$11,INPUT!D1032+1,FALSE)</f>
        <v>9</v>
      </c>
    </row>
    <row r="1033" spans="1:22" ht="15" x14ac:dyDescent="0.25">
      <c r="A1033" s="1">
        <v>8</v>
      </c>
      <c r="B1033" t="str">
        <f t="shared" si="80"/>
        <v>Donnie Rulo</v>
      </c>
      <c r="C1033">
        <f t="shared" si="81"/>
        <v>2</v>
      </c>
      <c r="D1033" s="17">
        <v>6</v>
      </c>
      <c r="E1033">
        <v>3</v>
      </c>
      <c r="F1033">
        <v>3</v>
      </c>
      <c r="G1033">
        <v>0</v>
      </c>
      <c r="H1033">
        <v>0</v>
      </c>
      <c r="I1033">
        <v>0</v>
      </c>
      <c r="J1033">
        <v>0</v>
      </c>
      <c r="K1033">
        <v>0</v>
      </c>
      <c r="L1033">
        <v>0</v>
      </c>
      <c r="M1033">
        <v>0</v>
      </c>
      <c r="N1033">
        <v>0</v>
      </c>
      <c r="O1033">
        <v>0</v>
      </c>
      <c r="P1033">
        <v>0</v>
      </c>
      <c r="Q1033">
        <v>0</v>
      </c>
      <c r="R1033">
        <v>0</v>
      </c>
      <c r="S1033" s="32">
        <f t="shared" si="82"/>
        <v>0</v>
      </c>
      <c r="T1033" s="32">
        <f t="shared" si="83"/>
        <v>0</v>
      </c>
      <c r="U1033" s="32">
        <f t="shared" si="84"/>
        <v>0</v>
      </c>
      <c r="V1033" s="33">
        <f>VLOOKUP(C1033,Schedule!$B$3:$T$11,INPUT!D1033+1,FALSE)</f>
        <v>6</v>
      </c>
    </row>
    <row r="1034" spans="1:22" ht="15" x14ac:dyDescent="0.25">
      <c r="A1034" s="1">
        <v>9</v>
      </c>
      <c r="B1034" t="str">
        <f t="shared" si="80"/>
        <v>Ernie Luna</v>
      </c>
      <c r="C1034">
        <f t="shared" si="81"/>
        <v>2</v>
      </c>
      <c r="D1034" s="17">
        <v>6</v>
      </c>
      <c r="E1034">
        <v>3</v>
      </c>
      <c r="F1034">
        <v>3</v>
      </c>
      <c r="G1034">
        <v>1</v>
      </c>
      <c r="H1034">
        <v>0</v>
      </c>
      <c r="I1034">
        <v>0</v>
      </c>
      <c r="J1034">
        <v>0</v>
      </c>
      <c r="K1034">
        <v>1</v>
      </c>
      <c r="L1034">
        <v>0</v>
      </c>
      <c r="M1034">
        <v>0</v>
      </c>
      <c r="N1034">
        <v>0</v>
      </c>
      <c r="O1034">
        <v>0</v>
      </c>
      <c r="P1034">
        <v>0</v>
      </c>
      <c r="Q1034">
        <v>0</v>
      </c>
      <c r="R1034">
        <v>0</v>
      </c>
      <c r="S1034" s="32">
        <f t="shared" si="82"/>
        <v>0</v>
      </c>
      <c r="T1034" s="32">
        <f t="shared" si="83"/>
        <v>0</v>
      </c>
      <c r="U1034" s="32">
        <f t="shared" si="84"/>
        <v>0</v>
      </c>
      <c r="V1034" s="33">
        <f>VLOOKUP(C1034,Schedule!$B$3:$T$11,INPUT!D1034+1,FALSE)</f>
        <v>6</v>
      </c>
    </row>
    <row r="1035" spans="1:22" ht="15" x14ac:dyDescent="0.25">
      <c r="A1035" s="1">
        <v>10</v>
      </c>
      <c r="B1035" t="str">
        <f t="shared" si="80"/>
        <v>Lee Renfrow</v>
      </c>
      <c r="C1035">
        <f t="shared" si="81"/>
        <v>2</v>
      </c>
      <c r="D1035" s="17">
        <v>6</v>
      </c>
      <c r="E1035">
        <v>3</v>
      </c>
      <c r="F1035">
        <v>3</v>
      </c>
      <c r="G1035">
        <v>0</v>
      </c>
      <c r="H1035">
        <v>0</v>
      </c>
      <c r="I1035">
        <v>0</v>
      </c>
      <c r="J1035">
        <v>0</v>
      </c>
      <c r="K1035">
        <v>0</v>
      </c>
      <c r="L1035">
        <v>0</v>
      </c>
      <c r="M1035">
        <v>0</v>
      </c>
      <c r="N1035">
        <v>0</v>
      </c>
      <c r="O1035">
        <v>0</v>
      </c>
      <c r="P1035">
        <v>1</v>
      </c>
      <c r="Q1035">
        <v>0</v>
      </c>
      <c r="R1035">
        <v>0</v>
      </c>
      <c r="S1035" s="32">
        <f t="shared" si="82"/>
        <v>0</v>
      </c>
      <c r="T1035" s="32">
        <f t="shared" si="83"/>
        <v>0</v>
      </c>
      <c r="U1035" s="32">
        <f t="shared" si="84"/>
        <v>0</v>
      </c>
      <c r="V1035" s="33">
        <f>VLOOKUP(C1035,Schedule!$B$3:$T$11,INPUT!D1035+1,FALSE)</f>
        <v>6</v>
      </c>
    </row>
    <row r="1036" spans="1:22" ht="15" x14ac:dyDescent="0.25">
      <c r="A1036" s="1">
        <v>11</v>
      </c>
      <c r="B1036" t="str">
        <f t="shared" si="80"/>
        <v>Ruben Plancart</v>
      </c>
      <c r="C1036">
        <f t="shared" si="81"/>
        <v>2</v>
      </c>
      <c r="D1036" s="17">
        <v>6</v>
      </c>
      <c r="E1036">
        <v>0</v>
      </c>
      <c r="F1036">
        <v>0</v>
      </c>
      <c r="G1036">
        <v>0</v>
      </c>
      <c r="H1036">
        <v>0</v>
      </c>
      <c r="I1036">
        <v>0</v>
      </c>
      <c r="J1036">
        <v>0</v>
      </c>
      <c r="K1036">
        <v>0</v>
      </c>
      <c r="L1036">
        <v>0</v>
      </c>
      <c r="M1036">
        <v>0</v>
      </c>
      <c r="N1036">
        <v>0</v>
      </c>
      <c r="O1036">
        <v>0</v>
      </c>
      <c r="P1036">
        <v>0</v>
      </c>
      <c r="Q1036">
        <v>0</v>
      </c>
      <c r="R1036">
        <v>0</v>
      </c>
      <c r="S1036" s="32">
        <f t="shared" si="82"/>
        <v>0</v>
      </c>
      <c r="T1036" s="32">
        <f t="shared" si="83"/>
        <v>0</v>
      </c>
      <c r="U1036" s="32">
        <f t="shared" si="84"/>
        <v>0</v>
      </c>
      <c r="V1036" s="33">
        <f>VLOOKUP(C1036,Schedule!$B$3:$T$11,INPUT!D1036+1,FALSE)</f>
        <v>6</v>
      </c>
    </row>
    <row r="1037" spans="1:22" ht="15" x14ac:dyDescent="0.25">
      <c r="A1037" s="1">
        <v>12</v>
      </c>
      <c r="B1037" t="str">
        <f t="shared" si="80"/>
        <v>Gerald Brown</v>
      </c>
      <c r="C1037">
        <f t="shared" si="81"/>
        <v>2</v>
      </c>
      <c r="D1037" s="17">
        <v>6</v>
      </c>
      <c r="E1037">
        <v>2</v>
      </c>
      <c r="F1037">
        <v>1</v>
      </c>
      <c r="G1037">
        <v>1</v>
      </c>
      <c r="H1037">
        <v>0</v>
      </c>
      <c r="I1037">
        <v>0</v>
      </c>
      <c r="J1037">
        <v>1</v>
      </c>
      <c r="K1037">
        <v>1</v>
      </c>
      <c r="L1037">
        <v>0</v>
      </c>
      <c r="M1037">
        <v>0</v>
      </c>
      <c r="N1037">
        <v>0</v>
      </c>
      <c r="O1037">
        <v>0</v>
      </c>
      <c r="P1037">
        <v>0</v>
      </c>
      <c r="Q1037">
        <v>0</v>
      </c>
      <c r="R1037">
        <v>0</v>
      </c>
      <c r="S1037" s="32">
        <f t="shared" si="82"/>
        <v>0</v>
      </c>
      <c r="T1037" s="32">
        <f t="shared" si="83"/>
        <v>0</v>
      </c>
      <c r="U1037" s="32">
        <f t="shared" si="84"/>
        <v>0</v>
      </c>
      <c r="V1037" s="33">
        <f>VLOOKUP(C1037,Schedule!$B$3:$T$11,INPUT!D1037+1,FALSE)</f>
        <v>6</v>
      </c>
    </row>
    <row r="1038" spans="1:22" ht="15" x14ac:dyDescent="0.25">
      <c r="A1038" s="1">
        <v>13</v>
      </c>
      <c r="B1038" t="str">
        <f t="shared" si="80"/>
        <v>Mike Jung</v>
      </c>
      <c r="C1038">
        <f t="shared" si="81"/>
        <v>2</v>
      </c>
      <c r="D1038" s="17">
        <v>6</v>
      </c>
      <c r="E1038">
        <v>3</v>
      </c>
      <c r="F1038">
        <v>3</v>
      </c>
      <c r="G1038">
        <v>0</v>
      </c>
      <c r="H1038">
        <v>0</v>
      </c>
      <c r="I1038">
        <v>0</v>
      </c>
      <c r="J1038">
        <v>0</v>
      </c>
      <c r="K1038">
        <v>0</v>
      </c>
      <c r="L1038">
        <v>0</v>
      </c>
      <c r="M1038">
        <v>0</v>
      </c>
      <c r="N1038">
        <v>0</v>
      </c>
      <c r="O1038">
        <v>0</v>
      </c>
      <c r="P1038">
        <v>0</v>
      </c>
      <c r="Q1038">
        <v>0</v>
      </c>
      <c r="R1038">
        <v>0</v>
      </c>
      <c r="S1038" s="32">
        <f t="shared" si="82"/>
        <v>0</v>
      </c>
      <c r="T1038" s="32">
        <f t="shared" si="83"/>
        <v>0</v>
      </c>
      <c r="U1038" s="32">
        <f t="shared" si="84"/>
        <v>0</v>
      </c>
      <c r="V1038" s="33">
        <f>VLOOKUP(C1038,Schedule!$B$3:$T$11,INPUT!D1038+1,FALSE)</f>
        <v>6</v>
      </c>
    </row>
    <row r="1039" spans="1:22" ht="15" x14ac:dyDescent="0.25">
      <c r="A1039" s="1">
        <v>14</v>
      </c>
      <c r="B1039" t="str">
        <f t="shared" si="80"/>
        <v>Paul Thomas</v>
      </c>
      <c r="C1039">
        <f t="shared" si="81"/>
        <v>2</v>
      </c>
      <c r="D1039" s="17">
        <v>6</v>
      </c>
      <c r="E1039">
        <v>2</v>
      </c>
      <c r="F1039">
        <v>1</v>
      </c>
      <c r="G1039">
        <v>0</v>
      </c>
      <c r="H1039">
        <v>0</v>
      </c>
      <c r="I1039">
        <v>0</v>
      </c>
      <c r="J1039">
        <v>1</v>
      </c>
      <c r="K1039">
        <v>0</v>
      </c>
      <c r="L1039">
        <v>0</v>
      </c>
      <c r="M1039">
        <v>0</v>
      </c>
      <c r="N1039">
        <v>0</v>
      </c>
      <c r="O1039">
        <v>0</v>
      </c>
      <c r="P1039">
        <v>0</v>
      </c>
      <c r="Q1039">
        <v>0</v>
      </c>
      <c r="R1039">
        <v>0</v>
      </c>
      <c r="S1039" s="32">
        <f t="shared" si="82"/>
        <v>0</v>
      </c>
      <c r="T1039" s="32">
        <f t="shared" si="83"/>
        <v>0</v>
      </c>
      <c r="U1039" s="32">
        <f t="shared" si="84"/>
        <v>0</v>
      </c>
      <c r="V1039" s="33">
        <f>VLOOKUP(C1039,Schedule!$B$3:$T$11,INPUT!D1039+1,FALSE)</f>
        <v>6</v>
      </c>
    </row>
    <row r="1040" spans="1:22" ht="15" x14ac:dyDescent="0.25">
      <c r="A1040" s="1">
        <v>15</v>
      </c>
      <c r="B1040" t="str">
        <f t="shared" si="80"/>
        <v>Sean Peters</v>
      </c>
      <c r="C1040">
        <f t="shared" si="81"/>
        <v>3</v>
      </c>
      <c r="D1040" s="17">
        <v>6</v>
      </c>
      <c r="E1040">
        <v>3</v>
      </c>
      <c r="F1040">
        <v>3</v>
      </c>
      <c r="G1040">
        <v>1</v>
      </c>
      <c r="H1040">
        <v>0</v>
      </c>
      <c r="I1040">
        <v>0</v>
      </c>
      <c r="J1040">
        <v>0</v>
      </c>
      <c r="K1040">
        <v>1</v>
      </c>
      <c r="L1040">
        <v>0</v>
      </c>
      <c r="M1040">
        <v>0</v>
      </c>
      <c r="N1040">
        <v>0</v>
      </c>
      <c r="O1040">
        <v>0</v>
      </c>
      <c r="P1040">
        <v>0</v>
      </c>
      <c r="Q1040">
        <v>0</v>
      </c>
      <c r="R1040">
        <v>0</v>
      </c>
      <c r="S1040" s="32">
        <f t="shared" si="82"/>
        <v>0</v>
      </c>
      <c r="T1040" s="32">
        <f t="shared" si="83"/>
        <v>0</v>
      </c>
      <c r="U1040" s="32">
        <f t="shared" si="84"/>
        <v>0</v>
      </c>
      <c r="V1040" s="33">
        <f>VLOOKUP(C1040,Schedule!$B$3:$T$11,INPUT!D1040+1,FALSE)</f>
        <v>5</v>
      </c>
    </row>
    <row r="1041" spans="1:22" ht="15" x14ac:dyDescent="0.25">
      <c r="A1041" s="1">
        <v>16</v>
      </c>
      <c r="B1041" t="str">
        <f t="shared" si="80"/>
        <v>Brendan Murphy</v>
      </c>
      <c r="C1041">
        <f t="shared" si="81"/>
        <v>3</v>
      </c>
      <c r="D1041" s="17">
        <v>6</v>
      </c>
      <c r="E1041">
        <v>2</v>
      </c>
      <c r="F1041">
        <v>2</v>
      </c>
      <c r="G1041">
        <v>0</v>
      </c>
      <c r="H1041">
        <v>0</v>
      </c>
      <c r="I1041">
        <v>0</v>
      </c>
      <c r="J1041">
        <v>0</v>
      </c>
      <c r="K1041">
        <v>0</v>
      </c>
      <c r="L1041">
        <v>0</v>
      </c>
      <c r="M1041">
        <v>0</v>
      </c>
      <c r="N1041">
        <v>0</v>
      </c>
      <c r="O1041">
        <v>0</v>
      </c>
      <c r="P1041">
        <v>0</v>
      </c>
      <c r="Q1041">
        <v>1</v>
      </c>
      <c r="R1041">
        <v>1</v>
      </c>
      <c r="S1041" s="32">
        <f t="shared" si="82"/>
        <v>0</v>
      </c>
      <c r="T1041" s="32">
        <f t="shared" si="83"/>
        <v>0</v>
      </c>
      <c r="U1041" s="32">
        <f t="shared" si="84"/>
        <v>0</v>
      </c>
      <c r="V1041" s="33">
        <f>VLOOKUP(C1041,Schedule!$B$3:$T$11,INPUT!D1041+1,FALSE)</f>
        <v>5</v>
      </c>
    </row>
    <row r="1042" spans="1:22" ht="15" x14ac:dyDescent="0.25">
      <c r="A1042" s="1">
        <v>17</v>
      </c>
      <c r="B1042" t="str">
        <f t="shared" si="80"/>
        <v>Jim Gangloff</v>
      </c>
      <c r="C1042">
        <f t="shared" si="81"/>
        <v>3</v>
      </c>
      <c r="D1042" s="17">
        <v>6</v>
      </c>
      <c r="E1042">
        <v>2</v>
      </c>
      <c r="F1042">
        <v>2</v>
      </c>
      <c r="G1042">
        <v>0</v>
      </c>
      <c r="H1042">
        <v>0</v>
      </c>
      <c r="I1042">
        <v>0</v>
      </c>
      <c r="J1042">
        <v>0</v>
      </c>
      <c r="K1042">
        <v>0</v>
      </c>
      <c r="L1042">
        <v>0</v>
      </c>
      <c r="M1042">
        <v>0</v>
      </c>
      <c r="N1042">
        <v>0</v>
      </c>
      <c r="O1042">
        <v>0</v>
      </c>
      <c r="P1042">
        <v>0</v>
      </c>
      <c r="Q1042">
        <v>0</v>
      </c>
      <c r="R1042">
        <v>0</v>
      </c>
      <c r="S1042" s="32">
        <f t="shared" si="82"/>
        <v>0</v>
      </c>
      <c r="T1042" s="32">
        <f t="shared" si="83"/>
        <v>0</v>
      </c>
      <c r="U1042" s="32">
        <f t="shared" si="84"/>
        <v>0</v>
      </c>
      <c r="V1042" s="33">
        <f>VLOOKUP(C1042,Schedule!$B$3:$T$11,INPUT!D1042+1,FALSE)</f>
        <v>5</v>
      </c>
    </row>
    <row r="1043" spans="1:22" ht="15" x14ac:dyDescent="0.25">
      <c r="A1043" s="1">
        <v>18</v>
      </c>
      <c r="B1043" t="str">
        <f t="shared" si="80"/>
        <v>Mitch Gangloff</v>
      </c>
      <c r="C1043">
        <f t="shared" si="81"/>
        <v>3</v>
      </c>
      <c r="D1043" s="17">
        <v>6</v>
      </c>
      <c r="E1043">
        <v>2</v>
      </c>
      <c r="F1043">
        <v>2</v>
      </c>
      <c r="G1043">
        <v>0</v>
      </c>
      <c r="H1043">
        <v>0</v>
      </c>
      <c r="I1043">
        <v>0</v>
      </c>
      <c r="J1043">
        <v>0</v>
      </c>
      <c r="K1043">
        <v>0</v>
      </c>
      <c r="L1043">
        <v>0</v>
      </c>
      <c r="M1043">
        <v>0</v>
      </c>
      <c r="N1043">
        <v>0</v>
      </c>
      <c r="O1043">
        <v>0</v>
      </c>
      <c r="P1043">
        <v>0</v>
      </c>
      <c r="Q1043">
        <v>0</v>
      </c>
      <c r="R1043">
        <v>0</v>
      </c>
      <c r="S1043" s="32">
        <f t="shared" si="82"/>
        <v>0</v>
      </c>
      <c r="T1043" s="32">
        <f t="shared" si="83"/>
        <v>0</v>
      </c>
      <c r="U1043" s="32">
        <f t="shared" si="84"/>
        <v>0</v>
      </c>
      <c r="V1043" s="33">
        <f>VLOOKUP(C1043,Schedule!$B$3:$T$11,INPUT!D1043+1,FALSE)</f>
        <v>5</v>
      </c>
    </row>
    <row r="1044" spans="1:22" ht="15" x14ac:dyDescent="0.25">
      <c r="A1044" s="1">
        <v>19</v>
      </c>
      <c r="B1044" t="str">
        <f t="shared" si="80"/>
        <v>Brett Weber</v>
      </c>
      <c r="C1044">
        <f t="shared" si="81"/>
        <v>3</v>
      </c>
      <c r="D1044" s="17">
        <v>6</v>
      </c>
      <c r="E1044">
        <v>2</v>
      </c>
      <c r="F1044">
        <v>2</v>
      </c>
      <c r="G1044">
        <v>1</v>
      </c>
      <c r="H1044">
        <v>0</v>
      </c>
      <c r="I1044">
        <v>0</v>
      </c>
      <c r="J1044">
        <v>0</v>
      </c>
      <c r="K1044">
        <v>1</v>
      </c>
      <c r="L1044">
        <v>0</v>
      </c>
      <c r="M1044">
        <v>0</v>
      </c>
      <c r="N1044">
        <v>0</v>
      </c>
      <c r="O1044">
        <v>0</v>
      </c>
      <c r="P1044">
        <v>0</v>
      </c>
      <c r="Q1044">
        <v>0</v>
      </c>
      <c r="R1044">
        <v>0</v>
      </c>
      <c r="S1044" s="32">
        <f t="shared" si="82"/>
        <v>0</v>
      </c>
      <c r="T1044" s="32">
        <f t="shared" si="83"/>
        <v>0</v>
      </c>
      <c r="U1044" s="32">
        <f t="shared" si="84"/>
        <v>0</v>
      </c>
      <c r="V1044" s="33">
        <f>VLOOKUP(C1044,Schedule!$B$3:$T$11,INPUT!D1044+1,FALSE)</f>
        <v>5</v>
      </c>
    </row>
    <row r="1045" spans="1:22" ht="15" x14ac:dyDescent="0.25">
      <c r="A1045" s="1">
        <v>20</v>
      </c>
      <c r="B1045" t="str">
        <f t="shared" si="80"/>
        <v>Matt Eike</v>
      </c>
      <c r="C1045">
        <f t="shared" si="81"/>
        <v>3</v>
      </c>
      <c r="D1045" s="17">
        <v>6</v>
      </c>
      <c r="E1045">
        <v>2</v>
      </c>
      <c r="F1045">
        <v>2</v>
      </c>
      <c r="G1045">
        <v>0</v>
      </c>
      <c r="H1045">
        <v>0</v>
      </c>
      <c r="I1045">
        <v>0</v>
      </c>
      <c r="J1045">
        <v>0</v>
      </c>
      <c r="K1045">
        <v>0</v>
      </c>
      <c r="L1045">
        <v>0</v>
      </c>
      <c r="M1045">
        <v>0</v>
      </c>
      <c r="N1045">
        <v>0</v>
      </c>
      <c r="O1045">
        <v>0</v>
      </c>
      <c r="P1045">
        <v>0</v>
      </c>
      <c r="Q1045">
        <v>0</v>
      </c>
      <c r="R1045">
        <v>0</v>
      </c>
      <c r="S1045" s="32">
        <f t="shared" si="82"/>
        <v>0</v>
      </c>
      <c r="T1045" s="32">
        <f t="shared" si="83"/>
        <v>0</v>
      </c>
      <c r="U1045" s="32">
        <f t="shared" si="84"/>
        <v>0</v>
      </c>
      <c r="V1045" s="33">
        <f>VLOOKUP(C1045,Schedule!$B$3:$T$11,INPUT!D1045+1,FALSE)</f>
        <v>5</v>
      </c>
    </row>
    <row r="1046" spans="1:22" ht="15" x14ac:dyDescent="0.25">
      <c r="A1046" s="1">
        <v>21</v>
      </c>
      <c r="B1046" t="str">
        <f t="shared" si="80"/>
        <v>Gabe Brown</v>
      </c>
      <c r="C1046">
        <f t="shared" si="81"/>
        <v>3</v>
      </c>
      <c r="D1046" s="17">
        <v>6</v>
      </c>
      <c r="E1046">
        <v>2</v>
      </c>
      <c r="F1046">
        <v>1</v>
      </c>
      <c r="G1046">
        <v>0</v>
      </c>
      <c r="H1046">
        <v>0</v>
      </c>
      <c r="I1046">
        <v>1</v>
      </c>
      <c r="J1046">
        <v>0</v>
      </c>
      <c r="K1046">
        <v>0</v>
      </c>
      <c r="L1046">
        <v>0</v>
      </c>
      <c r="M1046">
        <v>0</v>
      </c>
      <c r="N1046">
        <v>0</v>
      </c>
      <c r="O1046">
        <v>0</v>
      </c>
      <c r="P1046">
        <v>0</v>
      </c>
      <c r="Q1046">
        <v>0</v>
      </c>
      <c r="R1046">
        <v>0</v>
      </c>
      <c r="S1046" s="32">
        <f t="shared" si="82"/>
        <v>0</v>
      </c>
      <c r="T1046" s="32">
        <f t="shared" si="83"/>
        <v>0</v>
      </c>
      <c r="U1046" s="32">
        <f t="shared" si="84"/>
        <v>0</v>
      </c>
      <c r="V1046" s="33">
        <f>VLOOKUP(C1046,Schedule!$B$3:$T$11,INPUT!D1046+1,FALSE)</f>
        <v>5</v>
      </c>
    </row>
    <row r="1047" spans="1:22" ht="15" x14ac:dyDescent="0.25">
      <c r="A1047" s="1">
        <v>22</v>
      </c>
      <c r="B1047" t="str">
        <f t="shared" si="80"/>
        <v>Jim Schlereth</v>
      </c>
      <c r="C1047">
        <f t="shared" si="81"/>
        <v>3</v>
      </c>
      <c r="D1047" s="17">
        <v>6</v>
      </c>
      <c r="E1047">
        <v>0</v>
      </c>
      <c r="F1047">
        <v>0</v>
      </c>
      <c r="G1047">
        <v>0</v>
      </c>
      <c r="H1047">
        <v>0</v>
      </c>
      <c r="I1047">
        <v>0</v>
      </c>
      <c r="J1047">
        <v>0</v>
      </c>
      <c r="K1047">
        <v>0</v>
      </c>
      <c r="L1047">
        <v>0</v>
      </c>
      <c r="M1047">
        <v>0</v>
      </c>
      <c r="N1047">
        <v>0</v>
      </c>
      <c r="O1047">
        <v>0</v>
      </c>
      <c r="P1047">
        <v>0</v>
      </c>
      <c r="Q1047">
        <v>0</v>
      </c>
      <c r="R1047">
        <v>0</v>
      </c>
      <c r="S1047" s="32">
        <f t="shared" si="82"/>
        <v>0</v>
      </c>
      <c r="T1047" s="32">
        <f t="shared" si="83"/>
        <v>0</v>
      </c>
      <c r="U1047" s="32">
        <f t="shared" si="84"/>
        <v>0</v>
      </c>
      <c r="V1047" s="33">
        <f>VLOOKUP(C1047,Schedule!$B$3:$T$11,INPUT!D1047+1,FALSE)</f>
        <v>5</v>
      </c>
    </row>
    <row r="1048" spans="1:22" ht="15" x14ac:dyDescent="0.25">
      <c r="A1048" s="1">
        <v>23</v>
      </c>
      <c r="B1048" t="str">
        <f t="shared" si="80"/>
        <v>Tyler Aholt</v>
      </c>
      <c r="C1048">
        <f t="shared" si="81"/>
        <v>4</v>
      </c>
      <c r="D1048" s="17">
        <v>6</v>
      </c>
      <c r="E1048">
        <v>4</v>
      </c>
      <c r="F1048">
        <v>4</v>
      </c>
      <c r="G1048">
        <v>2</v>
      </c>
      <c r="H1048">
        <v>0</v>
      </c>
      <c r="I1048">
        <v>0</v>
      </c>
      <c r="J1048">
        <v>0</v>
      </c>
      <c r="K1048">
        <v>2</v>
      </c>
      <c r="L1048">
        <v>0</v>
      </c>
      <c r="M1048">
        <v>0</v>
      </c>
      <c r="N1048">
        <v>0</v>
      </c>
      <c r="O1048">
        <v>0</v>
      </c>
      <c r="P1048">
        <v>0</v>
      </c>
      <c r="Q1048">
        <v>0</v>
      </c>
      <c r="R1048">
        <v>0</v>
      </c>
      <c r="S1048" s="32">
        <f t="shared" si="82"/>
        <v>0</v>
      </c>
      <c r="T1048" s="32">
        <f t="shared" si="83"/>
        <v>0</v>
      </c>
      <c r="U1048" s="32">
        <f t="shared" si="84"/>
        <v>0</v>
      </c>
      <c r="V1048" s="33">
        <f>VLOOKUP(C1048,Schedule!$B$3:$T$11,INPUT!D1048+1,FALSE)</f>
        <v>7</v>
      </c>
    </row>
    <row r="1049" spans="1:22" ht="15" x14ac:dyDescent="0.25">
      <c r="A1049" s="1">
        <v>24</v>
      </c>
      <c r="B1049" t="str">
        <f t="shared" si="80"/>
        <v>Eric Enright</v>
      </c>
      <c r="C1049">
        <f t="shared" si="81"/>
        <v>4</v>
      </c>
      <c r="D1049" s="17">
        <v>6</v>
      </c>
      <c r="E1049">
        <v>4</v>
      </c>
      <c r="F1049">
        <v>2</v>
      </c>
      <c r="G1049">
        <v>0</v>
      </c>
      <c r="H1049">
        <v>0</v>
      </c>
      <c r="I1049">
        <v>2</v>
      </c>
      <c r="J1049">
        <v>0</v>
      </c>
      <c r="K1049">
        <v>0</v>
      </c>
      <c r="L1049">
        <v>0</v>
      </c>
      <c r="M1049">
        <v>0</v>
      </c>
      <c r="N1049">
        <v>0</v>
      </c>
      <c r="O1049">
        <v>0</v>
      </c>
      <c r="P1049">
        <v>0</v>
      </c>
      <c r="Q1049">
        <v>1</v>
      </c>
      <c r="R1049">
        <v>0</v>
      </c>
      <c r="S1049" s="32">
        <f t="shared" si="82"/>
        <v>0</v>
      </c>
      <c r="T1049" s="32">
        <f t="shared" si="83"/>
        <v>0</v>
      </c>
      <c r="U1049" s="32">
        <f t="shared" si="84"/>
        <v>0</v>
      </c>
      <c r="V1049" s="33">
        <f>VLOOKUP(C1049,Schedule!$B$3:$T$11,INPUT!D1049+1,FALSE)</f>
        <v>7</v>
      </c>
    </row>
    <row r="1050" spans="1:22" ht="15" x14ac:dyDescent="0.25">
      <c r="A1050" s="1">
        <v>25</v>
      </c>
      <c r="B1050" t="str">
        <f t="shared" si="80"/>
        <v>Tony Glass</v>
      </c>
      <c r="C1050">
        <f t="shared" si="81"/>
        <v>4</v>
      </c>
      <c r="D1050" s="17">
        <v>6</v>
      </c>
      <c r="E1050">
        <v>4</v>
      </c>
      <c r="F1050">
        <v>3</v>
      </c>
      <c r="G1050">
        <v>1</v>
      </c>
      <c r="H1050">
        <v>0</v>
      </c>
      <c r="I1050">
        <v>0</v>
      </c>
      <c r="J1050">
        <v>1</v>
      </c>
      <c r="K1050">
        <v>1</v>
      </c>
      <c r="L1050">
        <v>0</v>
      </c>
      <c r="M1050">
        <v>0</v>
      </c>
      <c r="N1050">
        <v>0</v>
      </c>
      <c r="O1050">
        <v>0</v>
      </c>
      <c r="P1050">
        <v>0</v>
      </c>
      <c r="Q1050">
        <v>0</v>
      </c>
      <c r="R1050">
        <v>0</v>
      </c>
      <c r="S1050" s="32">
        <f t="shared" si="82"/>
        <v>0</v>
      </c>
      <c r="T1050" s="32">
        <f t="shared" si="83"/>
        <v>0</v>
      </c>
      <c r="U1050" s="32">
        <f t="shared" si="84"/>
        <v>0</v>
      </c>
      <c r="V1050" s="33">
        <f>VLOOKUP(C1050,Schedule!$B$3:$T$11,INPUT!D1050+1,FALSE)</f>
        <v>7</v>
      </c>
    </row>
    <row r="1051" spans="1:22" ht="15" x14ac:dyDescent="0.25">
      <c r="A1051" s="1">
        <v>26</v>
      </c>
      <c r="B1051" t="str">
        <f t="shared" si="80"/>
        <v>Joe Wiese</v>
      </c>
      <c r="C1051">
        <f t="shared" si="81"/>
        <v>4</v>
      </c>
      <c r="D1051" s="17">
        <v>6</v>
      </c>
      <c r="E1051">
        <v>0</v>
      </c>
      <c r="F1051">
        <v>0</v>
      </c>
      <c r="G1051">
        <v>0</v>
      </c>
      <c r="H1051">
        <v>0</v>
      </c>
      <c r="I1051">
        <v>0</v>
      </c>
      <c r="J1051">
        <v>0</v>
      </c>
      <c r="K1051">
        <v>0</v>
      </c>
      <c r="L1051">
        <v>0</v>
      </c>
      <c r="M1051">
        <v>0</v>
      </c>
      <c r="N1051">
        <v>0</v>
      </c>
      <c r="O1051">
        <v>0</v>
      </c>
      <c r="P1051">
        <v>0</v>
      </c>
      <c r="Q1051">
        <v>0</v>
      </c>
      <c r="R1051">
        <v>0</v>
      </c>
      <c r="S1051" s="32">
        <f t="shared" si="82"/>
        <v>0</v>
      </c>
      <c r="T1051" s="32">
        <f t="shared" si="83"/>
        <v>0</v>
      </c>
      <c r="U1051" s="32">
        <f t="shared" si="84"/>
        <v>0</v>
      </c>
      <c r="V1051" s="33">
        <f>VLOOKUP(C1051,Schedule!$B$3:$T$11,INPUT!D1051+1,FALSE)</f>
        <v>7</v>
      </c>
    </row>
    <row r="1052" spans="1:22" ht="15" x14ac:dyDescent="0.25">
      <c r="A1052" s="1">
        <v>27</v>
      </c>
      <c r="B1052" t="str">
        <f t="shared" si="80"/>
        <v>Phil Gangloff</v>
      </c>
      <c r="C1052">
        <f t="shared" si="81"/>
        <v>4</v>
      </c>
      <c r="D1052" s="17">
        <v>6</v>
      </c>
      <c r="E1052">
        <v>3</v>
      </c>
      <c r="F1052">
        <v>2</v>
      </c>
      <c r="G1052">
        <v>1</v>
      </c>
      <c r="H1052">
        <v>1</v>
      </c>
      <c r="I1052">
        <v>1</v>
      </c>
      <c r="J1052">
        <v>0</v>
      </c>
      <c r="K1052">
        <v>1</v>
      </c>
      <c r="L1052">
        <v>0</v>
      </c>
      <c r="M1052">
        <v>0</v>
      </c>
      <c r="N1052">
        <v>0</v>
      </c>
      <c r="O1052">
        <v>0</v>
      </c>
      <c r="P1052">
        <v>0</v>
      </c>
      <c r="Q1052">
        <v>0</v>
      </c>
      <c r="R1052">
        <v>0</v>
      </c>
      <c r="S1052" s="32">
        <f t="shared" si="82"/>
        <v>0</v>
      </c>
      <c r="T1052" s="32">
        <f t="shared" si="83"/>
        <v>0</v>
      </c>
      <c r="U1052" s="32">
        <f t="shared" si="84"/>
        <v>0</v>
      </c>
      <c r="V1052" s="33">
        <f>VLOOKUP(C1052,Schedule!$B$3:$T$11,INPUT!D1052+1,FALSE)</f>
        <v>7</v>
      </c>
    </row>
    <row r="1053" spans="1:22" ht="15" x14ac:dyDescent="0.25">
      <c r="A1053" s="1">
        <v>28</v>
      </c>
      <c r="B1053" t="str">
        <f t="shared" si="80"/>
        <v>Mike Angelica</v>
      </c>
      <c r="C1053">
        <f t="shared" si="81"/>
        <v>4</v>
      </c>
      <c r="D1053" s="17">
        <v>6</v>
      </c>
      <c r="E1053">
        <v>3</v>
      </c>
      <c r="F1053">
        <v>3</v>
      </c>
      <c r="G1053">
        <v>0</v>
      </c>
      <c r="H1053">
        <v>0</v>
      </c>
      <c r="I1053">
        <v>0</v>
      </c>
      <c r="J1053">
        <v>0</v>
      </c>
      <c r="K1053">
        <v>0</v>
      </c>
      <c r="L1053">
        <v>0</v>
      </c>
      <c r="M1053">
        <v>0</v>
      </c>
      <c r="N1053">
        <v>0</v>
      </c>
      <c r="O1053">
        <v>0</v>
      </c>
      <c r="P1053">
        <v>0</v>
      </c>
      <c r="Q1053">
        <v>0</v>
      </c>
      <c r="R1053">
        <v>0</v>
      </c>
      <c r="S1053" s="32">
        <f t="shared" si="82"/>
        <v>0</v>
      </c>
      <c r="T1053" s="32">
        <f t="shared" si="83"/>
        <v>0</v>
      </c>
      <c r="U1053" s="32">
        <f t="shared" si="84"/>
        <v>0</v>
      </c>
      <c r="V1053" s="33">
        <f>VLOOKUP(C1053,Schedule!$B$3:$T$11,INPUT!D1053+1,FALSE)</f>
        <v>7</v>
      </c>
    </row>
    <row r="1054" spans="1:22" ht="15" x14ac:dyDescent="0.25">
      <c r="A1054" s="1">
        <v>29</v>
      </c>
      <c r="B1054" t="str">
        <f t="shared" si="80"/>
        <v>Mike Weber</v>
      </c>
      <c r="C1054">
        <f t="shared" si="81"/>
        <v>4</v>
      </c>
      <c r="D1054" s="17">
        <v>6</v>
      </c>
      <c r="E1054">
        <v>4</v>
      </c>
      <c r="F1054">
        <v>4</v>
      </c>
      <c r="G1054">
        <v>2</v>
      </c>
      <c r="H1054">
        <v>0</v>
      </c>
      <c r="I1054">
        <v>0</v>
      </c>
      <c r="J1054">
        <v>0</v>
      </c>
      <c r="K1054">
        <v>2</v>
      </c>
      <c r="L1054">
        <v>0</v>
      </c>
      <c r="M1054">
        <v>0</v>
      </c>
      <c r="N1054">
        <v>0</v>
      </c>
      <c r="O1054">
        <v>0</v>
      </c>
      <c r="P1054">
        <v>0</v>
      </c>
      <c r="Q1054">
        <v>0</v>
      </c>
      <c r="R1054">
        <v>0</v>
      </c>
      <c r="S1054" s="32">
        <f t="shared" si="82"/>
        <v>0</v>
      </c>
      <c r="T1054" s="32">
        <f t="shared" si="83"/>
        <v>0</v>
      </c>
      <c r="U1054" s="32">
        <f t="shared" si="84"/>
        <v>0</v>
      </c>
      <c r="V1054" s="33">
        <f>VLOOKUP(C1054,Schedule!$B$3:$T$11,INPUT!D1054+1,FALSE)</f>
        <v>7</v>
      </c>
    </row>
    <row r="1055" spans="1:22" ht="15" x14ac:dyDescent="0.25">
      <c r="A1055" s="1">
        <v>30</v>
      </c>
      <c r="B1055" t="str">
        <f t="shared" si="80"/>
        <v>Jack Fleming</v>
      </c>
      <c r="C1055">
        <f t="shared" si="81"/>
        <v>5</v>
      </c>
      <c r="D1055" s="17">
        <v>6</v>
      </c>
      <c r="E1055">
        <v>2</v>
      </c>
      <c r="F1055">
        <v>2</v>
      </c>
      <c r="G1055">
        <v>0</v>
      </c>
      <c r="H1055">
        <v>0</v>
      </c>
      <c r="I1055">
        <v>0</v>
      </c>
      <c r="J1055">
        <v>0</v>
      </c>
      <c r="K1055">
        <v>0</v>
      </c>
      <c r="L1055">
        <v>0</v>
      </c>
      <c r="M1055">
        <v>0</v>
      </c>
      <c r="N1055">
        <v>0</v>
      </c>
      <c r="O1055">
        <v>0</v>
      </c>
      <c r="P1055">
        <v>0</v>
      </c>
      <c r="Q1055">
        <v>0</v>
      </c>
      <c r="R1055">
        <v>0</v>
      </c>
      <c r="S1055" s="32">
        <f t="shared" si="82"/>
        <v>0</v>
      </c>
      <c r="T1055" s="32">
        <f t="shared" si="83"/>
        <v>0</v>
      </c>
      <c r="U1055" s="32">
        <f t="shared" si="84"/>
        <v>0</v>
      </c>
      <c r="V1055" s="33">
        <f>VLOOKUP(C1055,Schedule!$B$3:$T$11,INPUT!D1055+1,FALSE)</f>
        <v>3</v>
      </c>
    </row>
    <row r="1056" spans="1:22" ht="15" x14ac:dyDescent="0.25">
      <c r="A1056" s="1">
        <v>31</v>
      </c>
      <c r="B1056" t="str">
        <f t="shared" si="80"/>
        <v>Tom McMahon</v>
      </c>
      <c r="C1056">
        <f t="shared" si="81"/>
        <v>5</v>
      </c>
      <c r="D1056" s="17">
        <v>6</v>
      </c>
      <c r="E1056">
        <v>2</v>
      </c>
      <c r="F1056">
        <v>2</v>
      </c>
      <c r="G1056">
        <v>1</v>
      </c>
      <c r="H1056">
        <v>0</v>
      </c>
      <c r="I1056">
        <v>0</v>
      </c>
      <c r="J1056">
        <v>0</v>
      </c>
      <c r="K1056">
        <v>0</v>
      </c>
      <c r="L1056">
        <v>1</v>
      </c>
      <c r="M1056">
        <v>0</v>
      </c>
      <c r="N1056">
        <v>0</v>
      </c>
      <c r="O1056">
        <v>0</v>
      </c>
      <c r="P1056">
        <v>0</v>
      </c>
      <c r="Q1056">
        <v>0</v>
      </c>
      <c r="R1056">
        <v>0</v>
      </c>
      <c r="S1056" s="32">
        <f t="shared" si="82"/>
        <v>0</v>
      </c>
      <c r="T1056" s="32">
        <f t="shared" si="83"/>
        <v>0</v>
      </c>
      <c r="U1056" s="32">
        <f t="shared" si="84"/>
        <v>0</v>
      </c>
      <c r="V1056" s="33">
        <f>VLOOKUP(C1056,Schedule!$B$3:$T$11,INPUT!D1056+1,FALSE)</f>
        <v>3</v>
      </c>
    </row>
    <row r="1057" spans="1:22" ht="15" x14ac:dyDescent="0.25">
      <c r="A1057" s="1">
        <v>32</v>
      </c>
      <c r="B1057" t="str">
        <f t="shared" si="80"/>
        <v>Elliot Fish</v>
      </c>
      <c r="C1057">
        <f t="shared" si="81"/>
        <v>5</v>
      </c>
      <c r="D1057" s="17">
        <v>6</v>
      </c>
      <c r="E1057">
        <v>2</v>
      </c>
      <c r="F1057">
        <v>2</v>
      </c>
      <c r="G1057">
        <v>0</v>
      </c>
      <c r="H1057">
        <v>0</v>
      </c>
      <c r="I1057">
        <v>0</v>
      </c>
      <c r="J1057">
        <v>0</v>
      </c>
      <c r="K1057">
        <v>0</v>
      </c>
      <c r="L1057">
        <v>0</v>
      </c>
      <c r="M1057">
        <v>0</v>
      </c>
      <c r="N1057">
        <v>0</v>
      </c>
      <c r="O1057">
        <v>0</v>
      </c>
      <c r="P1057">
        <v>0</v>
      </c>
      <c r="Q1057">
        <v>1</v>
      </c>
      <c r="R1057">
        <v>1</v>
      </c>
      <c r="S1057" s="32">
        <f t="shared" si="82"/>
        <v>0</v>
      </c>
      <c r="T1057" s="32">
        <f t="shared" si="83"/>
        <v>0</v>
      </c>
      <c r="U1057" s="32">
        <f t="shared" si="84"/>
        <v>0</v>
      </c>
      <c r="V1057" s="33">
        <f>VLOOKUP(C1057,Schedule!$B$3:$T$11,INPUT!D1057+1,FALSE)</f>
        <v>3</v>
      </c>
    </row>
    <row r="1058" spans="1:22" ht="15" x14ac:dyDescent="0.25">
      <c r="A1058" s="1">
        <v>33</v>
      </c>
      <c r="B1058" t="str">
        <f t="shared" ref="B1058:B1121" si="85">VLOOKUP(A1058,RosterVL,2,FALSE)</f>
        <v>Gus Giegling</v>
      </c>
      <c r="C1058">
        <f t="shared" ref="C1058:C1121" si="86">VLOOKUP(A1058,RosterVL,3,FALSE)</f>
        <v>5</v>
      </c>
      <c r="D1058" s="17">
        <v>6</v>
      </c>
      <c r="E1058">
        <v>0</v>
      </c>
      <c r="F1058">
        <v>0</v>
      </c>
      <c r="G1058">
        <v>0</v>
      </c>
      <c r="H1058">
        <v>0</v>
      </c>
      <c r="I1058">
        <v>0</v>
      </c>
      <c r="J1058">
        <v>0</v>
      </c>
      <c r="K1058">
        <v>0</v>
      </c>
      <c r="L1058">
        <v>0</v>
      </c>
      <c r="M1058">
        <v>0</v>
      </c>
      <c r="N1058">
        <v>0</v>
      </c>
      <c r="O1058">
        <v>0</v>
      </c>
      <c r="P1058">
        <v>0</v>
      </c>
      <c r="Q1058">
        <v>0</v>
      </c>
      <c r="R1058">
        <v>0</v>
      </c>
      <c r="S1058" s="32">
        <f t="shared" ref="S1058:S1121" si="87">IF(SUM(K1058:N1058)=G1058,0,1)</f>
        <v>0</v>
      </c>
      <c r="T1058" s="32">
        <f t="shared" ref="T1058:T1121" si="88">IF(SUM(F1058,I1058,J1058)=E1058,0,1)</f>
        <v>0</v>
      </c>
      <c r="U1058" s="32">
        <f t="shared" ref="U1058:U1121" si="89">IF(E1058-SUM(I1058,J1058)=F1058,0,1)</f>
        <v>0</v>
      </c>
      <c r="V1058" s="33">
        <f>VLOOKUP(C1058,Schedule!$B$3:$T$11,INPUT!D1058+1,FALSE)</f>
        <v>3</v>
      </c>
    </row>
    <row r="1059" spans="1:22" ht="15" x14ac:dyDescent="0.25">
      <c r="A1059" s="1">
        <v>34</v>
      </c>
      <c r="B1059" t="str">
        <f t="shared" si="85"/>
        <v>Tommy Faulstich</v>
      </c>
      <c r="C1059">
        <f t="shared" si="86"/>
        <v>5</v>
      </c>
      <c r="D1059" s="17">
        <v>6</v>
      </c>
      <c r="E1059">
        <v>3</v>
      </c>
      <c r="F1059">
        <v>3</v>
      </c>
      <c r="G1059">
        <v>1</v>
      </c>
      <c r="H1059">
        <v>0</v>
      </c>
      <c r="I1059">
        <v>0</v>
      </c>
      <c r="J1059">
        <v>0</v>
      </c>
      <c r="K1059">
        <v>1</v>
      </c>
      <c r="L1059">
        <v>0</v>
      </c>
      <c r="M1059">
        <v>0</v>
      </c>
      <c r="N1059">
        <v>0</v>
      </c>
      <c r="O1059">
        <v>0</v>
      </c>
      <c r="P1059">
        <v>0</v>
      </c>
      <c r="Q1059">
        <v>0</v>
      </c>
      <c r="R1059">
        <v>0</v>
      </c>
      <c r="S1059" s="32">
        <f t="shared" si="87"/>
        <v>0</v>
      </c>
      <c r="T1059" s="32">
        <f t="shared" si="88"/>
        <v>0</v>
      </c>
      <c r="U1059" s="32">
        <f t="shared" si="89"/>
        <v>0</v>
      </c>
      <c r="V1059" s="33">
        <f>VLOOKUP(C1059,Schedule!$B$3:$T$11,INPUT!D1059+1,FALSE)</f>
        <v>3</v>
      </c>
    </row>
    <row r="1060" spans="1:22" ht="15" x14ac:dyDescent="0.25">
      <c r="A1060" s="1">
        <v>35</v>
      </c>
      <c r="B1060" t="str">
        <f t="shared" si="85"/>
        <v>Andrew Evola</v>
      </c>
      <c r="C1060">
        <f t="shared" si="86"/>
        <v>5</v>
      </c>
      <c r="D1060" s="17">
        <v>6</v>
      </c>
      <c r="E1060">
        <v>2</v>
      </c>
      <c r="F1060">
        <v>2</v>
      </c>
      <c r="G1060">
        <v>0</v>
      </c>
      <c r="H1060">
        <v>0</v>
      </c>
      <c r="I1060">
        <v>0</v>
      </c>
      <c r="J1060">
        <v>0</v>
      </c>
      <c r="K1060">
        <v>0</v>
      </c>
      <c r="L1060">
        <v>0</v>
      </c>
      <c r="M1060">
        <v>0</v>
      </c>
      <c r="N1060">
        <v>0</v>
      </c>
      <c r="O1060">
        <v>0</v>
      </c>
      <c r="P1060">
        <v>0</v>
      </c>
      <c r="Q1060">
        <v>0</v>
      </c>
      <c r="R1060">
        <v>0</v>
      </c>
      <c r="S1060" s="32">
        <f t="shared" si="87"/>
        <v>0</v>
      </c>
      <c r="T1060" s="32">
        <f t="shared" si="88"/>
        <v>0</v>
      </c>
      <c r="U1060" s="32">
        <f t="shared" si="89"/>
        <v>0</v>
      </c>
      <c r="V1060" s="33">
        <f>VLOOKUP(C1060,Schedule!$B$3:$T$11,INPUT!D1060+1,FALSE)</f>
        <v>3</v>
      </c>
    </row>
    <row r="1061" spans="1:22" ht="15" x14ac:dyDescent="0.25">
      <c r="A1061" s="1">
        <v>36</v>
      </c>
      <c r="B1061" t="str">
        <f t="shared" si="85"/>
        <v>Mark Connoley</v>
      </c>
      <c r="C1061">
        <f t="shared" si="86"/>
        <v>5</v>
      </c>
      <c r="D1061" s="17">
        <v>6</v>
      </c>
      <c r="E1061">
        <v>3</v>
      </c>
      <c r="F1061">
        <v>3</v>
      </c>
      <c r="G1061">
        <v>0</v>
      </c>
      <c r="H1061">
        <v>0</v>
      </c>
      <c r="I1061">
        <v>0</v>
      </c>
      <c r="J1061">
        <v>0</v>
      </c>
      <c r="K1061">
        <v>0</v>
      </c>
      <c r="L1061">
        <v>0</v>
      </c>
      <c r="M1061">
        <v>0</v>
      </c>
      <c r="N1061">
        <v>0</v>
      </c>
      <c r="O1061">
        <v>0</v>
      </c>
      <c r="P1061">
        <v>0</v>
      </c>
      <c r="Q1061">
        <v>0</v>
      </c>
      <c r="R1061">
        <v>0</v>
      </c>
      <c r="S1061" s="32">
        <f t="shared" si="87"/>
        <v>0</v>
      </c>
      <c r="T1061" s="32">
        <f t="shared" si="88"/>
        <v>0</v>
      </c>
      <c r="U1061" s="32">
        <f t="shared" si="89"/>
        <v>0</v>
      </c>
      <c r="V1061" s="33">
        <f>VLOOKUP(C1061,Schedule!$B$3:$T$11,INPUT!D1061+1,FALSE)</f>
        <v>3</v>
      </c>
    </row>
    <row r="1062" spans="1:22" ht="15" x14ac:dyDescent="0.25">
      <c r="A1062" s="1">
        <v>37</v>
      </c>
      <c r="B1062" t="str">
        <f t="shared" si="85"/>
        <v>Tom Ciolek</v>
      </c>
      <c r="C1062">
        <f t="shared" si="86"/>
        <v>6</v>
      </c>
      <c r="D1062" s="17">
        <v>6</v>
      </c>
      <c r="E1062">
        <v>0</v>
      </c>
      <c r="F1062">
        <v>0</v>
      </c>
      <c r="G1062">
        <v>0</v>
      </c>
      <c r="H1062">
        <v>0</v>
      </c>
      <c r="I1062">
        <v>0</v>
      </c>
      <c r="J1062">
        <v>0</v>
      </c>
      <c r="K1062">
        <v>0</v>
      </c>
      <c r="L1062">
        <v>0</v>
      </c>
      <c r="M1062">
        <v>0</v>
      </c>
      <c r="N1062">
        <v>0</v>
      </c>
      <c r="O1062">
        <v>0</v>
      </c>
      <c r="P1062">
        <v>0</v>
      </c>
      <c r="Q1062">
        <v>0</v>
      </c>
      <c r="R1062">
        <v>0</v>
      </c>
      <c r="S1062" s="32">
        <f t="shared" si="87"/>
        <v>0</v>
      </c>
      <c r="T1062" s="32">
        <f t="shared" si="88"/>
        <v>0</v>
      </c>
      <c r="U1062" s="32">
        <f t="shared" si="89"/>
        <v>0</v>
      </c>
      <c r="V1062" s="33">
        <f>VLOOKUP(C1062,Schedule!$B$3:$T$11,INPUT!D1062+1,FALSE)</f>
        <v>2</v>
      </c>
    </row>
    <row r="1063" spans="1:22" ht="15" x14ac:dyDescent="0.25">
      <c r="A1063" s="1">
        <v>38</v>
      </c>
      <c r="B1063" t="str">
        <f t="shared" si="85"/>
        <v>Joe Mathes</v>
      </c>
      <c r="C1063">
        <f t="shared" si="86"/>
        <v>6</v>
      </c>
      <c r="D1063" s="17">
        <v>6</v>
      </c>
      <c r="E1063">
        <v>5</v>
      </c>
      <c r="F1063">
        <v>4</v>
      </c>
      <c r="G1063">
        <v>1</v>
      </c>
      <c r="H1063">
        <v>1</v>
      </c>
      <c r="I1063">
        <v>1</v>
      </c>
      <c r="J1063">
        <v>0</v>
      </c>
      <c r="K1063">
        <v>1</v>
      </c>
      <c r="L1063">
        <v>0</v>
      </c>
      <c r="M1063">
        <v>0</v>
      </c>
      <c r="N1063">
        <v>0</v>
      </c>
      <c r="O1063">
        <v>0</v>
      </c>
      <c r="P1063">
        <v>0</v>
      </c>
      <c r="Q1063">
        <v>0</v>
      </c>
      <c r="R1063">
        <v>0</v>
      </c>
      <c r="S1063" s="32">
        <f t="shared" si="87"/>
        <v>0</v>
      </c>
      <c r="T1063" s="32">
        <f t="shared" si="88"/>
        <v>0</v>
      </c>
      <c r="U1063" s="32">
        <f t="shared" si="89"/>
        <v>0</v>
      </c>
      <c r="V1063" s="33">
        <f>VLOOKUP(C1063,Schedule!$B$3:$T$11,INPUT!D1063+1,FALSE)</f>
        <v>2</v>
      </c>
    </row>
    <row r="1064" spans="1:22" ht="15" x14ac:dyDescent="0.25">
      <c r="A1064" s="1">
        <v>39</v>
      </c>
      <c r="B1064" t="str">
        <f t="shared" si="85"/>
        <v>Dan Suchman</v>
      </c>
      <c r="C1064">
        <f t="shared" si="86"/>
        <v>6</v>
      </c>
      <c r="D1064" s="17">
        <v>6</v>
      </c>
      <c r="E1064">
        <v>6</v>
      </c>
      <c r="F1064">
        <v>5</v>
      </c>
      <c r="G1064">
        <v>3</v>
      </c>
      <c r="H1064">
        <v>1</v>
      </c>
      <c r="I1064">
        <v>1</v>
      </c>
      <c r="J1064">
        <v>0</v>
      </c>
      <c r="K1064">
        <v>3</v>
      </c>
      <c r="L1064">
        <v>0</v>
      </c>
      <c r="M1064">
        <v>0</v>
      </c>
      <c r="N1064">
        <v>0</v>
      </c>
      <c r="O1064">
        <v>1</v>
      </c>
      <c r="P1064">
        <v>0</v>
      </c>
      <c r="Q1064">
        <v>0</v>
      </c>
      <c r="R1064">
        <v>1</v>
      </c>
      <c r="S1064" s="32">
        <f t="shared" si="87"/>
        <v>0</v>
      </c>
      <c r="T1064" s="32">
        <f t="shared" si="88"/>
        <v>0</v>
      </c>
      <c r="U1064" s="32">
        <f t="shared" si="89"/>
        <v>0</v>
      </c>
      <c r="V1064" s="33">
        <f>VLOOKUP(C1064,Schedule!$B$3:$T$11,INPUT!D1064+1,FALSE)</f>
        <v>2</v>
      </c>
    </row>
    <row r="1065" spans="1:22" ht="15" x14ac:dyDescent="0.25">
      <c r="A1065" s="1">
        <v>40</v>
      </c>
      <c r="B1065" t="str">
        <f t="shared" si="85"/>
        <v>Tom Meadows</v>
      </c>
      <c r="C1065">
        <f t="shared" si="86"/>
        <v>6</v>
      </c>
      <c r="D1065" s="17">
        <v>6</v>
      </c>
      <c r="E1065">
        <v>0</v>
      </c>
      <c r="F1065">
        <v>0</v>
      </c>
      <c r="G1065">
        <v>0</v>
      </c>
      <c r="H1065">
        <v>0</v>
      </c>
      <c r="I1065">
        <v>0</v>
      </c>
      <c r="J1065">
        <v>0</v>
      </c>
      <c r="K1065">
        <v>0</v>
      </c>
      <c r="L1065">
        <v>0</v>
      </c>
      <c r="M1065">
        <v>0</v>
      </c>
      <c r="N1065">
        <v>0</v>
      </c>
      <c r="O1065">
        <v>0</v>
      </c>
      <c r="P1065">
        <v>0</v>
      </c>
      <c r="Q1065">
        <v>0</v>
      </c>
      <c r="R1065">
        <v>0</v>
      </c>
      <c r="S1065" s="32">
        <f t="shared" si="87"/>
        <v>0</v>
      </c>
      <c r="T1065" s="32">
        <f t="shared" si="88"/>
        <v>0</v>
      </c>
      <c r="U1065" s="32">
        <f t="shared" si="89"/>
        <v>0</v>
      </c>
      <c r="V1065" s="33">
        <f>VLOOKUP(C1065,Schedule!$B$3:$T$11,INPUT!D1065+1,FALSE)</f>
        <v>2</v>
      </c>
    </row>
    <row r="1066" spans="1:22" ht="15" x14ac:dyDescent="0.25">
      <c r="A1066" s="1">
        <v>41</v>
      </c>
      <c r="B1066" t="str">
        <f t="shared" si="85"/>
        <v>Todd Pierson</v>
      </c>
      <c r="C1066">
        <f t="shared" si="86"/>
        <v>6</v>
      </c>
      <c r="D1066" s="17">
        <v>6</v>
      </c>
      <c r="E1066">
        <v>5</v>
      </c>
      <c r="F1066">
        <v>4</v>
      </c>
      <c r="G1066">
        <v>2</v>
      </c>
      <c r="H1066">
        <v>1</v>
      </c>
      <c r="I1066">
        <v>1</v>
      </c>
      <c r="J1066">
        <v>0</v>
      </c>
      <c r="K1066">
        <v>2</v>
      </c>
      <c r="L1066">
        <v>0</v>
      </c>
      <c r="M1066">
        <v>0</v>
      </c>
      <c r="N1066">
        <v>0</v>
      </c>
      <c r="O1066">
        <v>0</v>
      </c>
      <c r="P1066">
        <v>0</v>
      </c>
      <c r="Q1066">
        <v>0</v>
      </c>
      <c r="R1066">
        <v>0</v>
      </c>
      <c r="S1066" s="32">
        <f t="shared" si="87"/>
        <v>0</v>
      </c>
      <c r="T1066" s="32">
        <f t="shared" si="88"/>
        <v>0</v>
      </c>
      <c r="U1066" s="32">
        <f t="shared" si="89"/>
        <v>0</v>
      </c>
      <c r="V1066" s="33">
        <f>VLOOKUP(C1066,Schedule!$B$3:$T$11,INPUT!D1066+1,FALSE)</f>
        <v>2</v>
      </c>
    </row>
    <row r="1067" spans="1:22" ht="15" x14ac:dyDescent="0.25">
      <c r="A1067" s="1">
        <v>42</v>
      </c>
      <c r="B1067" t="str">
        <f t="shared" si="85"/>
        <v>Tim O'Connell</v>
      </c>
      <c r="C1067">
        <f t="shared" si="86"/>
        <v>6</v>
      </c>
      <c r="D1067" s="17">
        <v>6</v>
      </c>
      <c r="E1067">
        <v>5</v>
      </c>
      <c r="F1067">
        <v>4</v>
      </c>
      <c r="G1067">
        <v>1</v>
      </c>
      <c r="H1067">
        <v>2</v>
      </c>
      <c r="I1067">
        <v>0</v>
      </c>
      <c r="J1067">
        <v>1</v>
      </c>
      <c r="K1067">
        <v>1</v>
      </c>
      <c r="L1067">
        <v>0</v>
      </c>
      <c r="M1067">
        <v>0</v>
      </c>
      <c r="N1067">
        <v>0</v>
      </c>
      <c r="O1067">
        <v>0</v>
      </c>
      <c r="P1067">
        <v>0</v>
      </c>
      <c r="Q1067">
        <v>0</v>
      </c>
      <c r="R1067">
        <v>0</v>
      </c>
      <c r="S1067" s="32">
        <f t="shared" si="87"/>
        <v>0</v>
      </c>
      <c r="T1067" s="32">
        <f t="shared" si="88"/>
        <v>0</v>
      </c>
      <c r="U1067" s="32">
        <f t="shared" si="89"/>
        <v>0</v>
      </c>
      <c r="V1067" s="33">
        <f>VLOOKUP(C1067,Schedule!$B$3:$T$11,INPUT!D1067+1,FALSE)</f>
        <v>2</v>
      </c>
    </row>
    <row r="1068" spans="1:22" ht="15" x14ac:dyDescent="0.25">
      <c r="A1068" s="1">
        <v>43</v>
      </c>
      <c r="B1068" t="str">
        <f t="shared" si="85"/>
        <v>Pepe Greco</v>
      </c>
      <c r="C1068">
        <f t="shared" si="86"/>
        <v>6</v>
      </c>
      <c r="D1068" s="17">
        <v>6</v>
      </c>
      <c r="E1068">
        <v>5</v>
      </c>
      <c r="F1068">
        <v>5</v>
      </c>
      <c r="G1068">
        <v>3</v>
      </c>
      <c r="H1068">
        <v>1</v>
      </c>
      <c r="I1068">
        <v>0</v>
      </c>
      <c r="J1068">
        <v>0</v>
      </c>
      <c r="K1068">
        <v>3</v>
      </c>
      <c r="L1068">
        <v>0</v>
      </c>
      <c r="M1068">
        <v>0</v>
      </c>
      <c r="N1068">
        <v>0</v>
      </c>
      <c r="O1068">
        <v>0</v>
      </c>
      <c r="P1068">
        <v>0</v>
      </c>
      <c r="Q1068">
        <v>0</v>
      </c>
      <c r="R1068">
        <v>0</v>
      </c>
      <c r="S1068" s="32">
        <f t="shared" si="87"/>
        <v>0</v>
      </c>
      <c r="T1068" s="32">
        <f t="shared" si="88"/>
        <v>0</v>
      </c>
      <c r="U1068" s="32">
        <f t="shared" si="89"/>
        <v>0</v>
      </c>
      <c r="V1068" s="33">
        <f>VLOOKUP(C1068,Schedule!$B$3:$T$11,INPUT!D1068+1,FALSE)</f>
        <v>2</v>
      </c>
    </row>
    <row r="1069" spans="1:22" ht="15" x14ac:dyDescent="0.25">
      <c r="A1069" s="1">
        <v>44</v>
      </c>
      <c r="B1069" t="str">
        <f t="shared" si="85"/>
        <v>Tony Mazzuca</v>
      </c>
      <c r="C1069">
        <f t="shared" si="86"/>
        <v>7</v>
      </c>
      <c r="D1069" s="17">
        <v>6</v>
      </c>
      <c r="E1069">
        <v>3</v>
      </c>
      <c r="F1069">
        <v>3</v>
      </c>
      <c r="G1069">
        <v>2</v>
      </c>
      <c r="H1069">
        <v>0</v>
      </c>
      <c r="I1069">
        <v>0</v>
      </c>
      <c r="J1069">
        <v>0</v>
      </c>
      <c r="K1069">
        <v>2</v>
      </c>
      <c r="L1069">
        <v>0</v>
      </c>
      <c r="M1069">
        <v>0</v>
      </c>
      <c r="N1069">
        <v>0</v>
      </c>
      <c r="O1069">
        <v>0</v>
      </c>
      <c r="P1069">
        <v>0</v>
      </c>
      <c r="Q1069">
        <v>0</v>
      </c>
      <c r="R1069">
        <v>0</v>
      </c>
      <c r="S1069" s="32">
        <f t="shared" si="87"/>
        <v>0</v>
      </c>
      <c r="T1069" s="32">
        <f t="shared" si="88"/>
        <v>0</v>
      </c>
      <c r="U1069" s="32">
        <f t="shared" si="89"/>
        <v>0</v>
      </c>
      <c r="V1069" s="33">
        <f>VLOOKUP(C1069,Schedule!$B$3:$T$11,INPUT!D1069+1,FALSE)</f>
        <v>4</v>
      </c>
    </row>
    <row r="1070" spans="1:22" ht="15" x14ac:dyDescent="0.25">
      <c r="A1070" s="1">
        <v>45</v>
      </c>
      <c r="B1070" t="str">
        <f t="shared" si="85"/>
        <v>Sean Shoults</v>
      </c>
      <c r="C1070">
        <f t="shared" si="86"/>
        <v>7</v>
      </c>
      <c r="D1070" s="17">
        <v>6</v>
      </c>
      <c r="E1070">
        <v>3</v>
      </c>
      <c r="F1070">
        <v>3</v>
      </c>
      <c r="G1070">
        <v>0</v>
      </c>
      <c r="H1070">
        <v>0</v>
      </c>
      <c r="I1070">
        <v>0</v>
      </c>
      <c r="J1070">
        <v>0</v>
      </c>
      <c r="K1070">
        <v>0</v>
      </c>
      <c r="L1070">
        <v>0</v>
      </c>
      <c r="M1070">
        <v>0</v>
      </c>
      <c r="N1070">
        <v>0</v>
      </c>
      <c r="O1070">
        <v>0</v>
      </c>
      <c r="P1070">
        <v>0</v>
      </c>
      <c r="Q1070">
        <v>1</v>
      </c>
      <c r="R1070">
        <v>0</v>
      </c>
      <c r="S1070" s="32">
        <f t="shared" si="87"/>
        <v>0</v>
      </c>
      <c r="T1070" s="32">
        <f t="shared" si="88"/>
        <v>0</v>
      </c>
      <c r="U1070" s="32">
        <f t="shared" si="89"/>
        <v>0</v>
      </c>
      <c r="V1070" s="33">
        <f>VLOOKUP(C1070,Schedule!$B$3:$T$11,INPUT!D1070+1,FALSE)</f>
        <v>4</v>
      </c>
    </row>
    <row r="1071" spans="1:22" ht="15" x14ac:dyDescent="0.25">
      <c r="A1071" s="1">
        <v>46</v>
      </c>
      <c r="B1071" t="str">
        <f t="shared" si="85"/>
        <v>Brian Cox</v>
      </c>
      <c r="C1071">
        <f t="shared" si="86"/>
        <v>7</v>
      </c>
      <c r="D1071" s="17">
        <v>6</v>
      </c>
      <c r="E1071">
        <v>3</v>
      </c>
      <c r="F1071">
        <v>3</v>
      </c>
      <c r="G1071">
        <v>0</v>
      </c>
      <c r="H1071">
        <v>0</v>
      </c>
      <c r="I1071">
        <v>0</v>
      </c>
      <c r="J1071">
        <v>0</v>
      </c>
      <c r="K1071">
        <v>0</v>
      </c>
      <c r="L1071">
        <v>0</v>
      </c>
      <c r="M1071">
        <v>0</v>
      </c>
      <c r="N1071">
        <v>0</v>
      </c>
      <c r="O1071">
        <v>0</v>
      </c>
      <c r="P1071">
        <v>0</v>
      </c>
      <c r="Q1071">
        <v>0</v>
      </c>
      <c r="R1071">
        <v>0</v>
      </c>
      <c r="S1071" s="32">
        <f t="shared" si="87"/>
        <v>0</v>
      </c>
      <c r="T1071" s="32">
        <f t="shared" si="88"/>
        <v>0</v>
      </c>
      <c r="U1071" s="32">
        <f t="shared" si="89"/>
        <v>0</v>
      </c>
      <c r="V1071" s="33">
        <f>VLOOKUP(C1071,Schedule!$B$3:$T$11,INPUT!D1071+1,FALSE)</f>
        <v>4</v>
      </c>
    </row>
    <row r="1072" spans="1:22" ht="15" x14ac:dyDescent="0.25">
      <c r="A1072" s="1">
        <v>47</v>
      </c>
      <c r="B1072" t="str">
        <f t="shared" si="85"/>
        <v>Lou Cole</v>
      </c>
      <c r="C1072">
        <f t="shared" si="86"/>
        <v>7</v>
      </c>
      <c r="D1072" s="17">
        <v>6</v>
      </c>
      <c r="E1072">
        <v>0</v>
      </c>
      <c r="F1072">
        <v>0</v>
      </c>
      <c r="G1072">
        <v>0</v>
      </c>
      <c r="H1072">
        <v>0</v>
      </c>
      <c r="I1072">
        <v>0</v>
      </c>
      <c r="J1072">
        <v>0</v>
      </c>
      <c r="K1072">
        <v>0</v>
      </c>
      <c r="L1072">
        <v>0</v>
      </c>
      <c r="M1072">
        <v>0</v>
      </c>
      <c r="N1072">
        <v>0</v>
      </c>
      <c r="O1072">
        <v>0</v>
      </c>
      <c r="P1072">
        <v>0</v>
      </c>
      <c r="Q1072">
        <v>0</v>
      </c>
      <c r="R1072">
        <v>0</v>
      </c>
      <c r="S1072" s="32">
        <f t="shared" si="87"/>
        <v>0</v>
      </c>
      <c r="T1072" s="32">
        <f t="shared" si="88"/>
        <v>0</v>
      </c>
      <c r="U1072" s="32">
        <f t="shared" si="89"/>
        <v>0</v>
      </c>
      <c r="V1072" s="33">
        <f>VLOOKUP(C1072,Schedule!$B$3:$T$11,INPUT!D1072+1,FALSE)</f>
        <v>4</v>
      </c>
    </row>
    <row r="1073" spans="1:22" ht="15" x14ac:dyDescent="0.25">
      <c r="A1073" s="1">
        <v>48</v>
      </c>
      <c r="B1073" t="str">
        <f t="shared" si="85"/>
        <v>Mike Haukap</v>
      </c>
      <c r="C1073">
        <f t="shared" si="86"/>
        <v>7</v>
      </c>
      <c r="D1073" s="17">
        <v>6</v>
      </c>
      <c r="E1073">
        <v>3</v>
      </c>
      <c r="F1073">
        <v>3</v>
      </c>
      <c r="G1073">
        <v>1</v>
      </c>
      <c r="H1073">
        <v>1</v>
      </c>
      <c r="I1073">
        <v>0</v>
      </c>
      <c r="J1073">
        <v>0</v>
      </c>
      <c r="K1073">
        <v>1</v>
      </c>
      <c r="L1073">
        <v>0</v>
      </c>
      <c r="M1073">
        <v>0</v>
      </c>
      <c r="N1073">
        <v>0</v>
      </c>
      <c r="O1073">
        <v>0</v>
      </c>
      <c r="P1073">
        <v>0</v>
      </c>
      <c r="Q1073">
        <v>0</v>
      </c>
      <c r="R1073">
        <v>0</v>
      </c>
      <c r="S1073" s="32">
        <f t="shared" si="87"/>
        <v>0</v>
      </c>
      <c r="T1073" s="32">
        <f t="shared" si="88"/>
        <v>0</v>
      </c>
      <c r="U1073" s="32">
        <f t="shared" si="89"/>
        <v>0</v>
      </c>
      <c r="V1073" s="33">
        <f>VLOOKUP(C1073,Schedule!$B$3:$T$11,INPUT!D1073+1,FALSE)</f>
        <v>4</v>
      </c>
    </row>
    <row r="1074" spans="1:22" ht="15" x14ac:dyDescent="0.25">
      <c r="A1074" s="1">
        <v>49</v>
      </c>
      <c r="B1074" t="str">
        <f t="shared" si="85"/>
        <v>Adam Wiesehan</v>
      </c>
      <c r="C1074">
        <f t="shared" si="86"/>
        <v>7</v>
      </c>
      <c r="D1074" s="17">
        <v>6</v>
      </c>
      <c r="E1074">
        <v>3</v>
      </c>
      <c r="F1074">
        <v>3</v>
      </c>
      <c r="G1074">
        <v>1</v>
      </c>
      <c r="H1074">
        <v>0</v>
      </c>
      <c r="I1074">
        <v>0</v>
      </c>
      <c r="J1074">
        <v>0</v>
      </c>
      <c r="K1074">
        <v>1</v>
      </c>
      <c r="L1074">
        <v>0</v>
      </c>
      <c r="M1074">
        <v>0</v>
      </c>
      <c r="N1074">
        <v>0</v>
      </c>
      <c r="O1074">
        <v>0</v>
      </c>
      <c r="P1074">
        <v>0</v>
      </c>
      <c r="Q1074">
        <v>0</v>
      </c>
      <c r="R1074">
        <v>0</v>
      </c>
      <c r="S1074" s="32">
        <f t="shared" si="87"/>
        <v>0</v>
      </c>
      <c r="T1074" s="32">
        <f t="shared" si="88"/>
        <v>0</v>
      </c>
      <c r="U1074" s="32">
        <f t="shared" si="89"/>
        <v>0</v>
      </c>
      <c r="V1074" s="33">
        <f>VLOOKUP(C1074,Schedule!$B$3:$T$11,INPUT!D1074+1,FALSE)</f>
        <v>4</v>
      </c>
    </row>
    <row r="1075" spans="1:22" ht="15" x14ac:dyDescent="0.25">
      <c r="A1075" s="1">
        <v>50</v>
      </c>
      <c r="B1075" t="str">
        <f t="shared" si="85"/>
        <v>Jerrod Scowden</v>
      </c>
      <c r="C1075">
        <f t="shared" si="86"/>
        <v>7</v>
      </c>
      <c r="D1075" s="17">
        <v>6</v>
      </c>
      <c r="E1075">
        <v>2</v>
      </c>
      <c r="F1075">
        <v>2</v>
      </c>
      <c r="G1075">
        <v>1</v>
      </c>
      <c r="H1075">
        <v>0</v>
      </c>
      <c r="I1075">
        <v>0</v>
      </c>
      <c r="J1075">
        <v>0</v>
      </c>
      <c r="K1075">
        <v>1</v>
      </c>
      <c r="L1075">
        <v>0</v>
      </c>
      <c r="M1075">
        <v>0</v>
      </c>
      <c r="N1075">
        <v>0</v>
      </c>
      <c r="O1075">
        <v>0</v>
      </c>
      <c r="P1075">
        <v>0</v>
      </c>
      <c r="Q1075">
        <v>0</v>
      </c>
      <c r="R1075">
        <v>0</v>
      </c>
      <c r="S1075" s="32">
        <f t="shared" si="87"/>
        <v>0</v>
      </c>
      <c r="T1075" s="32">
        <f t="shared" si="88"/>
        <v>0</v>
      </c>
      <c r="U1075" s="32">
        <f t="shared" si="89"/>
        <v>0</v>
      </c>
      <c r="V1075" s="33">
        <f>VLOOKUP(C1075,Schedule!$B$3:$T$11,INPUT!D1075+1,FALSE)</f>
        <v>4</v>
      </c>
    </row>
    <row r="1076" spans="1:22" ht="15" x14ac:dyDescent="0.25">
      <c r="A1076" s="1">
        <v>51</v>
      </c>
      <c r="B1076" t="str">
        <f t="shared" si="85"/>
        <v>Brian Timmons</v>
      </c>
      <c r="C1076">
        <f t="shared" si="86"/>
        <v>8</v>
      </c>
      <c r="D1076" s="17">
        <v>6</v>
      </c>
      <c r="E1076">
        <v>0</v>
      </c>
      <c r="F1076">
        <v>0</v>
      </c>
      <c r="G1076">
        <v>0</v>
      </c>
      <c r="H1076">
        <v>0</v>
      </c>
      <c r="I1076">
        <v>0</v>
      </c>
      <c r="J1076">
        <v>0</v>
      </c>
      <c r="K1076">
        <v>0</v>
      </c>
      <c r="L1076">
        <v>0</v>
      </c>
      <c r="M1076">
        <v>0</v>
      </c>
      <c r="N1076">
        <v>0</v>
      </c>
      <c r="O1076">
        <v>0</v>
      </c>
      <c r="P1076">
        <v>0</v>
      </c>
      <c r="Q1076">
        <v>0</v>
      </c>
      <c r="R1076">
        <v>0</v>
      </c>
      <c r="S1076" s="32">
        <f t="shared" si="87"/>
        <v>0</v>
      </c>
      <c r="T1076" s="32">
        <f t="shared" si="88"/>
        <v>0</v>
      </c>
      <c r="U1076" s="32">
        <f t="shared" si="89"/>
        <v>0</v>
      </c>
      <c r="V1076" s="33">
        <f>VLOOKUP(C1076,Schedule!$B$3:$T$11,INPUT!D1076+1,FALSE)</f>
        <v>0</v>
      </c>
    </row>
    <row r="1077" spans="1:22" ht="15" x14ac:dyDescent="0.25">
      <c r="A1077" s="1">
        <v>52</v>
      </c>
      <c r="B1077" t="str">
        <f t="shared" si="85"/>
        <v>Jason Perniciaro</v>
      </c>
      <c r="C1077">
        <f t="shared" si="86"/>
        <v>8</v>
      </c>
      <c r="D1077" s="17">
        <v>6</v>
      </c>
      <c r="E1077">
        <v>0</v>
      </c>
      <c r="F1077">
        <v>0</v>
      </c>
      <c r="G1077">
        <v>0</v>
      </c>
      <c r="H1077">
        <v>0</v>
      </c>
      <c r="I1077">
        <v>0</v>
      </c>
      <c r="J1077">
        <v>0</v>
      </c>
      <c r="K1077">
        <v>0</v>
      </c>
      <c r="L1077">
        <v>0</v>
      </c>
      <c r="M1077">
        <v>0</v>
      </c>
      <c r="N1077">
        <v>0</v>
      </c>
      <c r="O1077">
        <v>0</v>
      </c>
      <c r="P1077">
        <v>0</v>
      </c>
      <c r="Q1077">
        <v>0</v>
      </c>
      <c r="R1077">
        <v>0</v>
      </c>
      <c r="S1077" s="32">
        <f t="shared" si="87"/>
        <v>0</v>
      </c>
      <c r="T1077" s="32">
        <f t="shared" si="88"/>
        <v>0</v>
      </c>
      <c r="U1077" s="32">
        <f t="shared" si="89"/>
        <v>0</v>
      </c>
      <c r="V1077" s="33">
        <f>VLOOKUP(C1077,Schedule!$B$3:$T$11,INPUT!D1077+1,FALSE)</f>
        <v>0</v>
      </c>
    </row>
    <row r="1078" spans="1:22" ht="15" x14ac:dyDescent="0.25">
      <c r="A1078" s="1">
        <v>53</v>
      </c>
      <c r="B1078" t="str">
        <f t="shared" si="85"/>
        <v>Jeff Fuller</v>
      </c>
      <c r="C1078">
        <f t="shared" si="86"/>
        <v>8</v>
      </c>
      <c r="D1078" s="17">
        <v>6</v>
      </c>
      <c r="E1078">
        <v>0</v>
      </c>
      <c r="F1078">
        <v>0</v>
      </c>
      <c r="G1078">
        <v>0</v>
      </c>
      <c r="H1078">
        <v>0</v>
      </c>
      <c r="I1078">
        <v>0</v>
      </c>
      <c r="J1078">
        <v>0</v>
      </c>
      <c r="K1078">
        <v>0</v>
      </c>
      <c r="L1078">
        <v>0</v>
      </c>
      <c r="M1078">
        <v>0</v>
      </c>
      <c r="N1078">
        <v>0</v>
      </c>
      <c r="O1078">
        <v>0</v>
      </c>
      <c r="P1078">
        <v>0</v>
      </c>
      <c r="Q1078">
        <v>0</v>
      </c>
      <c r="R1078">
        <v>0</v>
      </c>
      <c r="S1078" s="32">
        <f t="shared" si="87"/>
        <v>0</v>
      </c>
      <c r="T1078" s="32">
        <f t="shared" si="88"/>
        <v>0</v>
      </c>
      <c r="U1078" s="32">
        <f t="shared" si="89"/>
        <v>0</v>
      </c>
      <c r="V1078" s="33">
        <f>VLOOKUP(C1078,Schedule!$B$3:$T$11,INPUT!D1078+1,FALSE)</f>
        <v>0</v>
      </c>
    </row>
    <row r="1079" spans="1:22" ht="15" x14ac:dyDescent="0.25">
      <c r="A1079" s="1">
        <v>54</v>
      </c>
      <c r="B1079" t="str">
        <f t="shared" si="85"/>
        <v>Marty Plassmeyer</v>
      </c>
      <c r="C1079">
        <f t="shared" si="86"/>
        <v>8</v>
      </c>
      <c r="D1079" s="17">
        <v>6</v>
      </c>
      <c r="E1079">
        <v>0</v>
      </c>
      <c r="F1079">
        <v>0</v>
      </c>
      <c r="G1079">
        <v>0</v>
      </c>
      <c r="H1079">
        <v>0</v>
      </c>
      <c r="I1079">
        <v>0</v>
      </c>
      <c r="J1079">
        <v>0</v>
      </c>
      <c r="K1079">
        <v>0</v>
      </c>
      <c r="L1079">
        <v>0</v>
      </c>
      <c r="M1079">
        <v>0</v>
      </c>
      <c r="N1079">
        <v>0</v>
      </c>
      <c r="O1079">
        <v>0</v>
      </c>
      <c r="P1079">
        <v>0</v>
      </c>
      <c r="Q1079">
        <v>0</v>
      </c>
      <c r="R1079">
        <v>0</v>
      </c>
      <c r="S1079" s="32">
        <f t="shared" si="87"/>
        <v>0</v>
      </c>
      <c r="T1079" s="32">
        <f t="shared" si="88"/>
        <v>0</v>
      </c>
      <c r="U1079" s="32">
        <f t="shared" si="89"/>
        <v>0</v>
      </c>
      <c r="V1079" s="33">
        <f>VLOOKUP(C1079,Schedule!$B$3:$T$11,INPUT!D1079+1,FALSE)</f>
        <v>0</v>
      </c>
    </row>
    <row r="1080" spans="1:22" ht="15" x14ac:dyDescent="0.25">
      <c r="A1080" s="1">
        <v>55</v>
      </c>
      <c r="B1080" t="str">
        <f t="shared" si="85"/>
        <v>Mike McCoy</v>
      </c>
      <c r="C1080">
        <f t="shared" si="86"/>
        <v>8</v>
      </c>
      <c r="D1080" s="17">
        <v>6</v>
      </c>
      <c r="E1080">
        <v>0</v>
      </c>
      <c r="F1080">
        <v>0</v>
      </c>
      <c r="G1080">
        <v>0</v>
      </c>
      <c r="H1080">
        <v>0</v>
      </c>
      <c r="I1080">
        <v>0</v>
      </c>
      <c r="J1080">
        <v>0</v>
      </c>
      <c r="K1080">
        <v>0</v>
      </c>
      <c r="L1080">
        <v>0</v>
      </c>
      <c r="M1080">
        <v>0</v>
      </c>
      <c r="N1080">
        <v>0</v>
      </c>
      <c r="O1080">
        <v>0</v>
      </c>
      <c r="P1080">
        <v>0</v>
      </c>
      <c r="Q1080">
        <v>0</v>
      </c>
      <c r="R1080">
        <v>0</v>
      </c>
      <c r="S1080" s="32">
        <f t="shared" si="87"/>
        <v>0</v>
      </c>
      <c r="T1080" s="32">
        <f t="shared" si="88"/>
        <v>0</v>
      </c>
      <c r="U1080" s="32">
        <f t="shared" si="89"/>
        <v>0</v>
      </c>
      <c r="V1080" s="33">
        <f>VLOOKUP(C1080,Schedule!$B$3:$T$11,INPUT!D1080+1,FALSE)</f>
        <v>0</v>
      </c>
    </row>
    <row r="1081" spans="1:22" ht="15" x14ac:dyDescent="0.25">
      <c r="A1081" s="1">
        <v>56</v>
      </c>
      <c r="B1081" t="str">
        <f t="shared" si="85"/>
        <v>Sam Scharenberg</v>
      </c>
      <c r="C1081">
        <f t="shared" si="86"/>
        <v>8</v>
      </c>
      <c r="D1081" s="17">
        <v>6</v>
      </c>
      <c r="E1081">
        <v>0</v>
      </c>
      <c r="F1081">
        <v>0</v>
      </c>
      <c r="G1081">
        <v>0</v>
      </c>
      <c r="H1081">
        <v>0</v>
      </c>
      <c r="I1081">
        <v>0</v>
      </c>
      <c r="J1081">
        <v>0</v>
      </c>
      <c r="K1081">
        <v>0</v>
      </c>
      <c r="L1081">
        <v>0</v>
      </c>
      <c r="M1081">
        <v>0</v>
      </c>
      <c r="N1081">
        <v>0</v>
      </c>
      <c r="O1081">
        <v>0</v>
      </c>
      <c r="P1081">
        <v>0</v>
      </c>
      <c r="Q1081">
        <v>0</v>
      </c>
      <c r="R1081">
        <v>0</v>
      </c>
      <c r="S1081" s="32">
        <f t="shared" si="87"/>
        <v>0</v>
      </c>
      <c r="T1081" s="32">
        <f t="shared" si="88"/>
        <v>0</v>
      </c>
      <c r="U1081" s="32">
        <f t="shared" si="89"/>
        <v>0</v>
      </c>
      <c r="V1081" s="33">
        <f>VLOOKUP(C1081,Schedule!$B$3:$T$11,INPUT!D1081+1,FALSE)</f>
        <v>0</v>
      </c>
    </row>
    <row r="1082" spans="1:22" ht="15" x14ac:dyDescent="0.25">
      <c r="A1082" s="1">
        <v>57</v>
      </c>
      <c r="B1082" t="str">
        <f t="shared" si="85"/>
        <v>Sean Lewis</v>
      </c>
      <c r="C1082">
        <f t="shared" si="86"/>
        <v>8</v>
      </c>
      <c r="D1082" s="17">
        <v>6</v>
      </c>
      <c r="E1082">
        <v>0</v>
      </c>
      <c r="F1082">
        <v>0</v>
      </c>
      <c r="G1082">
        <v>0</v>
      </c>
      <c r="H1082">
        <v>0</v>
      </c>
      <c r="I1082">
        <v>0</v>
      </c>
      <c r="J1082">
        <v>0</v>
      </c>
      <c r="K1082">
        <v>0</v>
      </c>
      <c r="L1082">
        <v>0</v>
      </c>
      <c r="M1082">
        <v>0</v>
      </c>
      <c r="N1082">
        <v>0</v>
      </c>
      <c r="O1082">
        <v>0</v>
      </c>
      <c r="P1082">
        <v>0</v>
      </c>
      <c r="Q1082">
        <v>0</v>
      </c>
      <c r="R1082">
        <v>0</v>
      </c>
      <c r="S1082" s="32">
        <f t="shared" si="87"/>
        <v>0</v>
      </c>
      <c r="T1082" s="32">
        <f t="shared" si="88"/>
        <v>0</v>
      </c>
      <c r="U1082" s="32">
        <f t="shared" si="89"/>
        <v>0</v>
      </c>
      <c r="V1082" s="33">
        <f>VLOOKUP(C1082,Schedule!$B$3:$T$11,INPUT!D1082+1,FALSE)</f>
        <v>0</v>
      </c>
    </row>
    <row r="1083" spans="1:22" ht="15" x14ac:dyDescent="0.25">
      <c r="A1083" s="1">
        <v>58</v>
      </c>
      <c r="B1083" t="str">
        <f t="shared" si="85"/>
        <v>Ted Wiese</v>
      </c>
      <c r="C1083">
        <f t="shared" si="86"/>
        <v>9</v>
      </c>
      <c r="D1083" s="17">
        <v>6</v>
      </c>
      <c r="E1083">
        <v>4</v>
      </c>
      <c r="F1083">
        <v>4</v>
      </c>
      <c r="G1083">
        <v>1</v>
      </c>
      <c r="H1083">
        <v>1</v>
      </c>
      <c r="I1083">
        <v>0</v>
      </c>
      <c r="J1083">
        <v>0</v>
      </c>
      <c r="K1083">
        <v>1</v>
      </c>
      <c r="L1083">
        <v>0</v>
      </c>
      <c r="M1083">
        <v>0</v>
      </c>
      <c r="N1083">
        <v>0</v>
      </c>
      <c r="O1083">
        <v>0</v>
      </c>
      <c r="P1083">
        <v>0</v>
      </c>
      <c r="Q1083">
        <v>0</v>
      </c>
      <c r="R1083">
        <v>0</v>
      </c>
      <c r="S1083" s="32">
        <f t="shared" si="87"/>
        <v>0</v>
      </c>
      <c r="T1083" s="32">
        <f t="shared" si="88"/>
        <v>0</v>
      </c>
      <c r="U1083" s="32">
        <f t="shared" si="89"/>
        <v>0</v>
      </c>
      <c r="V1083" s="33">
        <f>VLOOKUP(C1083,Schedule!$B$3:$T$11,INPUT!D1083+1,FALSE)</f>
        <v>1</v>
      </c>
    </row>
    <row r="1084" spans="1:22" ht="15" x14ac:dyDescent="0.25">
      <c r="A1084" s="1">
        <v>59</v>
      </c>
      <c r="B1084" t="str">
        <f t="shared" si="85"/>
        <v>Bob Farrell</v>
      </c>
      <c r="C1084">
        <f t="shared" si="86"/>
        <v>9</v>
      </c>
      <c r="D1084" s="85">
        <v>6</v>
      </c>
      <c r="E1084" s="85">
        <v>4</v>
      </c>
      <c r="F1084" s="85">
        <v>4</v>
      </c>
      <c r="G1084" s="85">
        <v>3</v>
      </c>
      <c r="H1084" s="85">
        <v>2</v>
      </c>
      <c r="I1084" s="85">
        <v>0</v>
      </c>
      <c r="J1084" s="85">
        <v>0</v>
      </c>
      <c r="K1084" s="85">
        <v>3</v>
      </c>
      <c r="L1084" s="85">
        <v>0</v>
      </c>
      <c r="M1084" s="85">
        <v>0</v>
      </c>
      <c r="N1084" s="85">
        <v>0</v>
      </c>
      <c r="O1084" s="85">
        <v>1</v>
      </c>
      <c r="P1084" s="85">
        <v>0</v>
      </c>
      <c r="Q1084" s="85">
        <v>0</v>
      </c>
      <c r="R1084" s="85">
        <v>0</v>
      </c>
      <c r="S1084" s="32">
        <f t="shared" si="87"/>
        <v>0</v>
      </c>
      <c r="T1084" s="32">
        <f t="shared" si="88"/>
        <v>0</v>
      </c>
      <c r="U1084" s="32">
        <f t="shared" si="89"/>
        <v>0</v>
      </c>
      <c r="V1084" s="33">
        <f>VLOOKUP(C1084,Schedule!$B$3:$T$11,INPUT!D1084+1,FALSE)</f>
        <v>1</v>
      </c>
    </row>
    <row r="1085" spans="1:22" ht="15" x14ac:dyDescent="0.25">
      <c r="A1085" s="1">
        <v>60</v>
      </c>
      <c r="B1085" t="str">
        <f t="shared" si="85"/>
        <v>Jimbo Smith</v>
      </c>
      <c r="C1085">
        <f t="shared" si="86"/>
        <v>9</v>
      </c>
      <c r="D1085" s="17">
        <v>6</v>
      </c>
      <c r="E1085">
        <v>4</v>
      </c>
      <c r="F1085">
        <v>3</v>
      </c>
      <c r="G1085">
        <v>3</v>
      </c>
      <c r="H1085">
        <v>2</v>
      </c>
      <c r="I1085">
        <v>1</v>
      </c>
      <c r="J1085">
        <v>0</v>
      </c>
      <c r="K1085">
        <v>2</v>
      </c>
      <c r="L1085">
        <v>1</v>
      </c>
      <c r="M1085">
        <v>0</v>
      </c>
      <c r="N1085">
        <v>0</v>
      </c>
      <c r="O1085">
        <v>0</v>
      </c>
      <c r="P1085">
        <v>0</v>
      </c>
      <c r="Q1085">
        <v>0</v>
      </c>
      <c r="R1085">
        <v>0</v>
      </c>
      <c r="S1085" s="32">
        <f t="shared" si="87"/>
        <v>0</v>
      </c>
      <c r="T1085" s="32">
        <f t="shared" si="88"/>
        <v>0</v>
      </c>
      <c r="U1085" s="32">
        <f t="shared" si="89"/>
        <v>0</v>
      </c>
      <c r="V1085" s="33">
        <f>VLOOKUP(C1085,Schedule!$B$3:$T$11,INPUT!D1085+1,FALSE)</f>
        <v>1</v>
      </c>
    </row>
    <row r="1086" spans="1:22" ht="15" x14ac:dyDescent="0.25">
      <c r="A1086" s="1">
        <v>61</v>
      </c>
      <c r="B1086" t="str">
        <f t="shared" si="85"/>
        <v>Mike Gebhardt</v>
      </c>
      <c r="C1086">
        <f t="shared" si="86"/>
        <v>9</v>
      </c>
      <c r="D1086" s="17">
        <v>6</v>
      </c>
      <c r="E1086">
        <v>0</v>
      </c>
      <c r="F1086">
        <v>0</v>
      </c>
      <c r="G1086">
        <v>0</v>
      </c>
      <c r="H1086">
        <v>0</v>
      </c>
      <c r="I1086">
        <v>0</v>
      </c>
      <c r="J1086">
        <v>0</v>
      </c>
      <c r="K1086">
        <v>0</v>
      </c>
      <c r="L1086">
        <v>0</v>
      </c>
      <c r="M1086">
        <v>0</v>
      </c>
      <c r="N1086">
        <v>0</v>
      </c>
      <c r="O1086">
        <v>0</v>
      </c>
      <c r="P1086">
        <v>0</v>
      </c>
      <c r="Q1086">
        <v>0</v>
      </c>
      <c r="R1086">
        <v>0</v>
      </c>
      <c r="S1086" s="32">
        <f t="shared" si="87"/>
        <v>0</v>
      </c>
      <c r="T1086" s="32">
        <f t="shared" si="88"/>
        <v>0</v>
      </c>
      <c r="U1086" s="32">
        <f t="shared" si="89"/>
        <v>0</v>
      </c>
      <c r="V1086" s="33">
        <f>VLOOKUP(C1086,Schedule!$B$3:$T$11,INPUT!D1086+1,FALSE)</f>
        <v>1</v>
      </c>
    </row>
    <row r="1087" spans="1:22" ht="15" x14ac:dyDescent="0.25">
      <c r="A1087" s="1">
        <v>62</v>
      </c>
      <c r="B1087" t="str">
        <f t="shared" si="85"/>
        <v>Larry Lasley</v>
      </c>
      <c r="C1087">
        <f t="shared" si="86"/>
        <v>9</v>
      </c>
      <c r="D1087" s="17">
        <v>6</v>
      </c>
      <c r="E1087">
        <v>4</v>
      </c>
      <c r="F1087">
        <v>4</v>
      </c>
      <c r="G1087">
        <v>2</v>
      </c>
      <c r="H1087">
        <v>1</v>
      </c>
      <c r="I1087">
        <v>0</v>
      </c>
      <c r="J1087">
        <v>0</v>
      </c>
      <c r="K1087">
        <v>2</v>
      </c>
      <c r="L1087">
        <v>0</v>
      </c>
      <c r="M1087">
        <v>0</v>
      </c>
      <c r="N1087">
        <v>0</v>
      </c>
      <c r="O1087">
        <v>0</v>
      </c>
      <c r="P1087">
        <v>0</v>
      </c>
      <c r="Q1087">
        <v>0</v>
      </c>
      <c r="R1087">
        <v>0</v>
      </c>
      <c r="S1087" s="32">
        <f t="shared" si="87"/>
        <v>0</v>
      </c>
      <c r="T1087" s="32">
        <f t="shared" si="88"/>
        <v>0</v>
      </c>
      <c r="U1087" s="32">
        <f t="shared" si="89"/>
        <v>0</v>
      </c>
      <c r="V1087" s="33">
        <f>VLOOKUP(C1087,Schedule!$B$3:$T$11,INPUT!D1087+1,FALSE)</f>
        <v>1</v>
      </c>
    </row>
    <row r="1088" spans="1:22" ht="15" x14ac:dyDescent="0.25">
      <c r="A1088" s="1">
        <v>63</v>
      </c>
      <c r="B1088" t="str">
        <f t="shared" si="85"/>
        <v>Doug McCluskey</v>
      </c>
      <c r="C1088">
        <f t="shared" si="86"/>
        <v>9</v>
      </c>
      <c r="D1088" s="17">
        <v>6</v>
      </c>
      <c r="E1088">
        <v>0</v>
      </c>
      <c r="F1088">
        <v>0</v>
      </c>
      <c r="G1088">
        <v>0</v>
      </c>
      <c r="H1088">
        <v>0</v>
      </c>
      <c r="I1088">
        <v>0</v>
      </c>
      <c r="J1088">
        <v>0</v>
      </c>
      <c r="K1088">
        <v>0</v>
      </c>
      <c r="L1088">
        <v>0</v>
      </c>
      <c r="M1088">
        <v>0</v>
      </c>
      <c r="N1088">
        <v>0</v>
      </c>
      <c r="O1088">
        <v>0</v>
      </c>
      <c r="P1088">
        <v>0</v>
      </c>
      <c r="Q1088">
        <v>0</v>
      </c>
      <c r="R1088">
        <v>0</v>
      </c>
      <c r="S1088" s="32">
        <f t="shared" si="87"/>
        <v>0</v>
      </c>
      <c r="T1088" s="32">
        <f t="shared" si="88"/>
        <v>0</v>
      </c>
      <c r="U1088" s="32">
        <f t="shared" si="89"/>
        <v>0</v>
      </c>
      <c r="V1088" s="33">
        <f>VLOOKUP(C1088,Schedule!$B$3:$T$11,INPUT!D1088+1,FALSE)</f>
        <v>1</v>
      </c>
    </row>
    <row r="1089" spans="1:22" ht="15" x14ac:dyDescent="0.25">
      <c r="A1089" s="1">
        <v>64</v>
      </c>
      <c r="B1089" t="str">
        <f t="shared" si="85"/>
        <v>Tyler Rosen</v>
      </c>
      <c r="C1089">
        <f t="shared" si="86"/>
        <v>9</v>
      </c>
      <c r="D1089" s="17">
        <v>6</v>
      </c>
      <c r="E1089">
        <v>4</v>
      </c>
      <c r="F1089">
        <v>4</v>
      </c>
      <c r="G1089">
        <v>1</v>
      </c>
      <c r="H1089">
        <v>1</v>
      </c>
      <c r="I1089">
        <v>0</v>
      </c>
      <c r="J1089">
        <v>0</v>
      </c>
      <c r="K1089">
        <v>1</v>
      </c>
      <c r="L1089">
        <v>0</v>
      </c>
      <c r="M1089">
        <v>0</v>
      </c>
      <c r="N1089">
        <v>0</v>
      </c>
      <c r="O1089">
        <v>0</v>
      </c>
      <c r="P1089">
        <v>0</v>
      </c>
      <c r="Q1089">
        <v>0</v>
      </c>
      <c r="R1089">
        <v>0</v>
      </c>
      <c r="S1089" s="32">
        <f t="shared" si="87"/>
        <v>0</v>
      </c>
      <c r="T1089" s="32">
        <f t="shared" si="88"/>
        <v>0</v>
      </c>
      <c r="U1089" s="32">
        <f t="shared" si="89"/>
        <v>0</v>
      </c>
      <c r="V1089" s="33">
        <f>VLOOKUP(C1089,Schedule!$B$3:$T$11,INPUT!D1089+1,FALSE)</f>
        <v>1</v>
      </c>
    </row>
    <row r="1090" spans="1:22" ht="15" x14ac:dyDescent="0.25">
      <c r="A1090" s="1">
        <v>1</v>
      </c>
      <c r="B1090" t="str">
        <f t="shared" si="85"/>
        <v>Phil Alles</v>
      </c>
      <c r="C1090">
        <f t="shared" si="86"/>
        <v>1</v>
      </c>
      <c r="D1090" s="17">
        <v>18</v>
      </c>
      <c r="E1090">
        <v>3</v>
      </c>
      <c r="F1090">
        <v>3</v>
      </c>
      <c r="G1090">
        <v>3</v>
      </c>
      <c r="H1090">
        <v>4</v>
      </c>
      <c r="I1090">
        <v>0</v>
      </c>
      <c r="J1090">
        <v>0</v>
      </c>
      <c r="K1090">
        <v>1</v>
      </c>
      <c r="L1090">
        <v>1</v>
      </c>
      <c r="M1090">
        <v>0</v>
      </c>
      <c r="N1090">
        <v>1</v>
      </c>
      <c r="O1090">
        <v>0</v>
      </c>
      <c r="P1090">
        <v>0</v>
      </c>
      <c r="Q1090">
        <v>0</v>
      </c>
      <c r="R1090">
        <v>0</v>
      </c>
      <c r="S1090" s="32">
        <f t="shared" si="87"/>
        <v>0</v>
      </c>
      <c r="T1090" s="32">
        <f t="shared" si="88"/>
        <v>0</v>
      </c>
      <c r="U1090" s="32">
        <f t="shared" si="89"/>
        <v>0</v>
      </c>
      <c r="V1090" s="33">
        <f>VLOOKUP(C1090,Schedule!$B$3:$T$11,INPUT!D1090+1,FALSE)</f>
        <v>9</v>
      </c>
    </row>
    <row r="1091" spans="1:22" ht="15" x14ac:dyDescent="0.25">
      <c r="A1091" s="1">
        <v>2</v>
      </c>
      <c r="B1091" t="str">
        <f t="shared" si="85"/>
        <v>Mike Rainbolt</v>
      </c>
      <c r="C1091">
        <f t="shared" si="86"/>
        <v>1</v>
      </c>
      <c r="D1091" s="17">
        <v>18</v>
      </c>
      <c r="E1091">
        <v>4</v>
      </c>
      <c r="F1091">
        <v>3</v>
      </c>
      <c r="G1091">
        <v>3</v>
      </c>
      <c r="H1091">
        <v>5</v>
      </c>
      <c r="I1091">
        <v>1</v>
      </c>
      <c r="J1091">
        <v>0</v>
      </c>
      <c r="K1091">
        <v>2</v>
      </c>
      <c r="L1091">
        <v>0</v>
      </c>
      <c r="M1091">
        <v>0</v>
      </c>
      <c r="N1091">
        <v>1</v>
      </c>
      <c r="O1091">
        <v>1</v>
      </c>
      <c r="P1091">
        <v>0</v>
      </c>
      <c r="Q1091">
        <v>0</v>
      </c>
      <c r="R1091">
        <v>1</v>
      </c>
      <c r="S1091" s="32">
        <f t="shared" si="87"/>
        <v>0</v>
      </c>
      <c r="T1091" s="32">
        <f t="shared" si="88"/>
        <v>0</v>
      </c>
      <c r="U1091" s="32">
        <f t="shared" si="89"/>
        <v>0</v>
      </c>
      <c r="V1091" s="33">
        <f>VLOOKUP(C1091,Schedule!$B$3:$T$11,INPUT!D1091+1,FALSE)</f>
        <v>9</v>
      </c>
    </row>
    <row r="1092" spans="1:22" ht="15" x14ac:dyDescent="0.25">
      <c r="A1092" s="1">
        <v>3</v>
      </c>
      <c r="B1092" t="str">
        <f t="shared" si="85"/>
        <v>Steven Dooley</v>
      </c>
      <c r="C1092">
        <f t="shared" si="86"/>
        <v>1</v>
      </c>
      <c r="D1092" s="17">
        <v>18</v>
      </c>
      <c r="E1092">
        <v>3</v>
      </c>
      <c r="F1092">
        <v>3</v>
      </c>
      <c r="G1092">
        <v>1</v>
      </c>
      <c r="H1092">
        <v>0</v>
      </c>
      <c r="I1092">
        <v>0</v>
      </c>
      <c r="J1092">
        <v>0</v>
      </c>
      <c r="K1092">
        <v>1</v>
      </c>
      <c r="L1092">
        <v>0</v>
      </c>
      <c r="M1092">
        <v>0</v>
      </c>
      <c r="N1092">
        <v>0</v>
      </c>
      <c r="O1092">
        <v>0</v>
      </c>
      <c r="P1092">
        <v>0</v>
      </c>
      <c r="Q1092">
        <v>0</v>
      </c>
      <c r="R1092">
        <v>0</v>
      </c>
      <c r="S1092" s="32">
        <f t="shared" si="87"/>
        <v>0</v>
      </c>
      <c r="T1092" s="32">
        <f t="shared" si="88"/>
        <v>0</v>
      </c>
      <c r="U1092" s="32">
        <f t="shared" si="89"/>
        <v>0</v>
      </c>
      <c r="V1092" s="33">
        <f>VLOOKUP(C1092,Schedule!$B$3:$T$11,INPUT!D1092+1,FALSE)</f>
        <v>9</v>
      </c>
    </row>
    <row r="1093" spans="1:22" ht="15" x14ac:dyDescent="0.25">
      <c r="A1093" s="1">
        <v>4</v>
      </c>
      <c r="B1093" t="str">
        <f t="shared" si="85"/>
        <v>Dave Kohring</v>
      </c>
      <c r="C1093">
        <f t="shared" si="86"/>
        <v>1</v>
      </c>
      <c r="D1093" s="17">
        <v>18</v>
      </c>
      <c r="E1093">
        <v>0</v>
      </c>
      <c r="F1093">
        <v>0</v>
      </c>
      <c r="G1093">
        <v>0</v>
      </c>
      <c r="H1093">
        <v>0</v>
      </c>
      <c r="I1093">
        <v>0</v>
      </c>
      <c r="J1093">
        <v>0</v>
      </c>
      <c r="K1093">
        <v>0</v>
      </c>
      <c r="L1093">
        <v>0</v>
      </c>
      <c r="M1093">
        <v>0</v>
      </c>
      <c r="N1093">
        <v>0</v>
      </c>
      <c r="O1093">
        <v>0</v>
      </c>
      <c r="P1093">
        <v>0</v>
      </c>
      <c r="Q1093">
        <v>0</v>
      </c>
      <c r="R1093">
        <v>0</v>
      </c>
      <c r="S1093" s="32">
        <f t="shared" si="87"/>
        <v>0</v>
      </c>
      <c r="T1093" s="32">
        <f t="shared" si="88"/>
        <v>0</v>
      </c>
      <c r="U1093" s="32">
        <f t="shared" si="89"/>
        <v>0</v>
      </c>
      <c r="V1093" s="33">
        <f>VLOOKUP(C1093,Schedule!$B$3:$T$11,INPUT!D1093+1,FALSE)</f>
        <v>9</v>
      </c>
    </row>
    <row r="1094" spans="1:22" ht="15" x14ac:dyDescent="0.25">
      <c r="A1094" s="1">
        <v>5</v>
      </c>
      <c r="B1094" t="str">
        <f t="shared" si="85"/>
        <v>Rick Funk</v>
      </c>
      <c r="C1094">
        <f t="shared" si="86"/>
        <v>1</v>
      </c>
      <c r="D1094" s="17">
        <v>18</v>
      </c>
      <c r="E1094">
        <v>0</v>
      </c>
      <c r="F1094">
        <v>0</v>
      </c>
      <c r="G1094">
        <v>0</v>
      </c>
      <c r="H1094">
        <v>0</v>
      </c>
      <c r="I1094">
        <v>0</v>
      </c>
      <c r="J1094">
        <v>0</v>
      </c>
      <c r="K1094">
        <v>0</v>
      </c>
      <c r="L1094">
        <v>0</v>
      </c>
      <c r="M1094">
        <v>0</v>
      </c>
      <c r="N1094">
        <v>0</v>
      </c>
      <c r="O1094">
        <v>0</v>
      </c>
      <c r="P1094">
        <v>0</v>
      </c>
      <c r="Q1094">
        <v>0</v>
      </c>
      <c r="R1094">
        <v>0</v>
      </c>
      <c r="S1094" s="32">
        <f t="shared" si="87"/>
        <v>0</v>
      </c>
      <c r="T1094" s="32">
        <f t="shared" si="88"/>
        <v>0</v>
      </c>
      <c r="U1094" s="32">
        <f t="shared" si="89"/>
        <v>0</v>
      </c>
      <c r="V1094" s="33">
        <f>VLOOKUP(C1094,Schedule!$B$3:$T$11,INPUT!D1094+1,FALSE)</f>
        <v>9</v>
      </c>
    </row>
    <row r="1095" spans="1:22" ht="15" x14ac:dyDescent="0.25">
      <c r="A1095" s="1">
        <v>6</v>
      </c>
      <c r="B1095" t="str">
        <f t="shared" si="85"/>
        <v>Marc Rosen</v>
      </c>
      <c r="C1095">
        <f t="shared" si="86"/>
        <v>1</v>
      </c>
      <c r="D1095" s="17">
        <v>18</v>
      </c>
      <c r="E1095">
        <v>3</v>
      </c>
      <c r="F1095">
        <v>2</v>
      </c>
      <c r="G1095">
        <v>1</v>
      </c>
      <c r="H1095">
        <v>0</v>
      </c>
      <c r="I1095">
        <v>1</v>
      </c>
      <c r="J1095">
        <v>0</v>
      </c>
      <c r="K1095">
        <v>1</v>
      </c>
      <c r="L1095">
        <v>0</v>
      </c>
      <c r="M1095">
        <v>0</v>
      </c>
      <c r="N1095">
        <v>0</v>
      </c>
      <c r="O1095">
        <v>0</v>
      </c>
      <c r="P1095">
        <v>0</v>
      </c>
      <c r="Q1095">
        <v>0</v>
      </c>
      <c r="R1095">
        <v>0</v>
      </c>
      <c r="S1095" s="32">
        <f t="shared" si="87"/>
        <v>0</v>
      </c>
      <c r="T1095" s="32">
        <f t="shared" si="88"/>
        <v>0</v>
      </c>
      <c r="U1095" s="32">
        <f t="shared" si="89"/>
        <v>0</v>
      </c>
      <c r="V1095" s="33">
        <f>VLOOKUP(C1095,Schedule!$B$3:$T$11,INPUT!D1095+1,FALSE)</f>
        <v>9</v>
      </c>
    </row>
    <row r="1096" spans="1:22" ht="15" x14ac:dyDescent="0.25">
      <c r="A1096" s="1">
        <v>7</v>
      </c>
      <c r="B1096" t="str">
        <f t="shared" si="85"/>
        <v>Jeremy Lentz</v>
      </c>
      <c r="C1096">
        <f t="shared" si="86"/>
        <v>1</v>
      </c>
      <c r="D1096" s="17">
        <v>18</v>
      </c>
      <c r="E1096">
        <v>3</v>
      </c>
      <c r="F1096">
        <v>2</v>
      </c>
      <c r="G1096">
        <v>1</v>
      </c>
      <c r="H1096">
        <v>0</v>
      </c>
      <c r="I1096">
        <v>0</v>
      </c>
      <c r="J1096">
        <v>1</v>
      </c>
      <c r="K1096">
        <v>1</v>
      </c>
      <c r="L1096">
        <v>0</v>
      </c>
      <c r="M1096">
        <v>0</v>
      </c>
      <c r="N1096">
        <v>0</v>
      </c>
      <c r="O1096">
        <v>0</v>
      </c>
      <c r="P1096">
        <v>0</v>
      </c>
      <c r="Q1096">
        <v>0</v>
      </c>
      <c r="R1096">
        <v>0</v>
      </c>
      <c r="S1096" s="32">
        <f t="shared" si="87"/>
        <v>0</v>
      </c>
      <c r="T1096" s="32">
        <f t="shared" si="88"/>
        <v>0</v>
      </c>
      <c r="U1096" s="32">
        <f t="shared" si="89"/>
        <v>0</v>
      </c>
      <c r="V1096" s="33">
        <f>VLOOKUP(C1096,Schedule!$B$3:$T$11,INPUT!D1096+1,FALSE)</f>
        <v>9</v>
      </c>
    </row>
    <row r="1097" spans="1:22" ht="15" x14ac:dyDescent="0.25">
      <c r="A1097" s="1">
        <v>8</v>
      </c>
      <c r="B1097" t="str">
        <f t="shared" si="85"/>
        <v>Donnie Rulo</v>
      </c>
      <c r="C1097">
        <f t="shared" si="86"/>
        <v>2</v>
      </c>
      <c r="D1097" s="17">
        <v>18</v>
      </c>
      <c r="E1097">
        <v>2</v>
      </c>
      <c r="F1097">
        <v>1</v>
      </c>
      <c r="G1097">
        <v>0</v>
      </c>
      <c r="H1097">
        <v>0</v>
      </c>
      <c r="I1097">
        <v>1</v>
      </c>
      <c r="J1097">
        <v>0</v>
      </c>
      <c r="K1097">
        <v>0</v>
      </c>
      <c r="L1097">
        <v>0</v>
      </c>
      <c r="M1097">
        <v>0</v>
      </c>
      <c r="N1097">
        <v>0</v>
      </c>
      <c r="O1097">
        <v>0</v>
      </c>
      <c r="P1097">
        <v>0</v>
      </c>
      <c r="Q1097">
        <v>0</v>
      </c>
      <c r="R1097">
        <v>0</v>
      </c>
      <c r="S1097" s="32">
        <f t="shared" si="87"/>
        <v>0</v>
      </c>
      <c r="T1097" s="32">
        <f t="shared" si="88"/>
        <v>0</v>
      </c>
      <c r="U1097" s="32">
        <f t="shared" si="89"/>
        <v>0</v>
      </c>
      <c r="V1097" s="33">
        <f>VLOOKUP(C1097,Schedule!$B$3:$T$11,INPUT!D1097+1,FALSE)</f>
        <v>0</v>
      </c>
    </row>
    <row r="1098" spans="1:22" ht="15" x14ac:dyDescent="0.25">
      <c r="A1098" s="1">
        <v>9</v>
      </c>
      <c r="B1098" t="str">
        <f t="shared" si="85"/>
        <v>Ernie Luna</v>
      </c>
      <c r="C1098">
        <f t="shared" si="86"/>
        <v>2</v>
      </c>
      <c r="D1098" s="17">
        <v>18</v>
      </c>
      <c r="E1098">
        <v>2</v>
      </c>
      <c r="F1098">
        <v>2</v>
      </c>
      <c r="G1098">
        <v>1</v>
      </c>
      <c r="H1098">
        <v>0</v>
      </c>
      <c r="I1098">
        <v>0</v>
      </c>
      <c r="J1098">
        <v>0</v>
      </c>
      <c r="K1098">
        <v>1</v>
      </c>
      <c r="L1098">
        <v>0</v>
      </c>
      <c r="M1098">
        <v>0</v>
      </c>
      <c r="N1098">
        <v>0</v>
      </c>
      <c r="O1098">
        <v>0</v>
      </c>
      <c r="P1098">
        <v>0</v>
      </c>
      <c r="Q1098">
        <v>0</v>
      </c>
      <c r="R1098">
        <v>0</v>
      </c>
      <c r="S1098" s="32">
        <f t="shared" si="87"/>
        <v>0</v>
      </c>
      <c r="T1098" s="32">
        <f t="shared" si="88"/>
        <v>0</v>
      </c>
      <c r="U1098" s="32">
        <f t="shared" si="89"/>
        <v>0</v>
      </c>
      <c r="V1098" s="33">
        <f>VLOOKUP(C1098,Schedule!$B$3:$T$11,INPUT!D1098+1,FALSE)</f>
        <v>0</v>
      </c>
    </row>
    <row r="1099" spans="1:22" ht="15" x14ac:dyDescent="0.25">
      <c r="A1099" s="1">
        <v>10</v>
      </c>
      <c r="B1099" t="str">
        <f t="shared" si="85"/>
        <v>Lee Renfrow</v>
      </c>
      <c r="C1099">
        <f t="shared" si="86"/>
        <v>2</v>
      </c>
      <c r="D1099" s="17">
        <v>18</v>
      </c>
      <c r="E1099">
        <v>1</v>
      </c>
      <c r="F1099">
        <v>1</v>
      </c>
      <c r="G1099">
        <v>0</v>
      </c>
      <c r="H1099">
        <v>0</v>
      </c>
      <c r="I1099">
        <v>0</v>
      </c>
      <c r="J1099">
        <v>0</v>
      </c>
      <c r="K1099">
        <v>0</v>
      </c>
      <c r="L1099">
        <v>0</v>
      </c>
      <c r="M1099">
        <v>0</v>
      </c>
      <c r="N1099">
        <v>0</v>
      </c>
      <c r="O1099">
        <v>0</v>
      </c>
      <c r="P1099">
        <v>0</v>
      </c>
      <c r="Q1099">
        <v>0</v>
      </c>
      <c r="R1099">
        <v>0</v>
      </c>
      <c r="S1099" s="32">
        <f t="shared" si="87"/>
        <v>0</v>
      </c>
      <c r="T1099" s="32">
        <f t="shared" si="88"/>
        <v>0</v>
      </c>
      <c r="U1099" s="32">
        <f t="shared" si="89"/>
        <v>0</v>
      </c>
      <c r="V1099" s="33">
        <f>VLOOKUP(C1099,Schedule!$B$3:$T$11,INPUT!D1099+1,FALSE)</f>
        <v>0</v>
      </c>
    </row>
    <row r="1100" spans="1:22" ht="15" x14ac:dyDescent="0.25">
      <c r="A1100" s="1">
        <v>11</v>
      </c>
      <c r="B1100" t="str">
        <f t="shared" si="85"/>
        <v>Ruben Plancart</v>
      </c>
      <c r="C1100">
        <f t="shared" si="86"/>
        <v>2</v>
      </c>
      <c r="D1100" s="17">
        <v>18</v>
      </c>
      <c r="E1100">
        <v>2</v>
      </c>
      <c r="F1100">
        <v>2</v>
      </c>
      <c r="G1100">
        <v>2</v>
      </c>
      <c r="H1100">
        <v>0</v>
      </c>
      <c r="I1100">
        <v>0</v>
      </c>
      <c r="J1100">
        <v>0</v>
      </c>
      <c r="K1100">
        <v>2</v>
      </c>
      <c r="L1100">
        <v>0</v>
      </c>
      <c r="M1100">
        <v>0</v>
      </c>
      <c r="N1100">
        <v>0</v>
      </c>
      <c r="O1100">
        <v>0</v>
      </c>
      <c r="P1100">
        <v>1</v>
      </c>
      <c r="Q1100">
        <v>0</v>
      </c>
      <c r="R1100">
        <v>0</v>
      </c>
      <c r="S1100" s="32">
        <f t="shared" si="87"/>
        <v>0</v>
      </c>
      <c r="T1100" s="32">
        <f t="shared" si="88"/>
        <v>0</v>
      </c>
      <c r="U1100" s="32">
        <f t="shared" si="89"/>
        <v>0</v>
      </c>
      <c r="V1100" s="33">
        <f>VLOOKUP(C1100,Schedule!$B$3:$T$11,INPUT!D1100+1,FALSE)</f>
        <v>0</v>
      </c>
    </row>
    <row r="1101" spans="1:22" ht="15" x14ac:dyDescent="0.25">
      <c r="A1101" s="1">
        <v>12</v>
      </c>
      <c r="B1101" t="str">
        <f t="shared" si="85"/>
        <v>Gerald Brown</v>
      </c>
      <c r="C1101">
        <f t="shared" si="86"/>
        <v>2</v>
      </c>
      <c r="D1101" s="17">
        <v>18</v>
      </c>
      <c r="E1101">
        <v>1</v>
      </c>
      <c r="F1101">
        <v>1</v>
      </c>
      <c r="G1101">
        <v>0</v>
      </c>
      <c r="H1101">
        <v>0</v>
      </c>
      <c r="I1101">
        <v>0</v>
      </c>
      <c r="J1101">
        <v>0</v>
      </c>
      <c r="K1101">
        <v>0</v>
      </c>
      <c r="L1101">
        <v>0</v>
      </c>
      <c r="M1101">
        <v>0</v>
      </c>
      <c r="N1101">
        <v>0</v>
      </c>
      <c r="O1101">
        <v>0</v>
      </c>
      <c r="P1101">
        <v>0</v>
      </c>
      <c r="Q1101">
        <v>0</v>
      </c>
      <c r="R1101">
        <v>0</v>
      </c>
      <c r="S1101" s="32">
        <f t="shared" si="87"/>
        <v>0</v>
      </c>
      <c r="T1101" s="32">
        <f t="shared" si="88"/>
        <v>0</v>
      </c>
      <c r="U1101" s="32">
        <f t="shared" si="89"/>
        <v>0</v>
      </c>
      <c r="V1101" s="33">
        <f>VLOOKUP(C1101,Schedule!$B$3:$T$11,INPUT!D1101+1,FALSE)</f>
        <v>0</v>
      </c>
    </row>
    <row r="1102" spans="1:22" ht="15" x14ac:dyDescent="0.25">
      <c r="A1102" s="1">
        <v>13</v>
      </c>
      <c r="B1102" t="str">
        <f t="shared" si="85"/>
        <v>Mike Jung</v>
      </c>
      <c r="C1102">
        <f t="shared" si="86"/>
        <v>2</v>
      </c>
      <c r="D1102" s="17">
        <v>18</v>
      </c>
      <c r="E1102">
        <v>2</v>
      </c>
      <c r="F1102">
        <v>2</v>
      </c>
      <c r="G1102">
        <v>1</v>
      </c>
      <c r="H1102">
        <v>0</v>
      </c>
      <c r="I1102">
        <v>0</v>
      </c>
      <c r="J1102">
        <v>0</v>
      </c>
      <c r="K1102">
        <v>1</v>
      </c>
      <c r="L1102">
        <v>0</v>
      </c>
      <c r="M1102">
        <v>0</v>
      </c>
      <c r="N1102">
        <v>0</v>
      </c>
      <c r="O1102">
        <v>0</v>
      </c>
      <c r="P1102">
        <v>0</v>
      </c>
      <c r="Q1102">
        <v>0</v>
      </c>
      <c r="R1102">
        <v>0</v>
      </c>
      <c r="S1102" s="32">
        <f t="shared" si="87"/>
        <v>0</v>
      </c>
      <c r="T1102" s="32">
        <f t="shared" si="88"/>
        <v>0</v>
      </c>
      <c r="U1102" s="32">
        <f t="shared" si="89"/>
        <v>0</v>
      </c>
      <c r="V1102" s="33">
        <f>VLOOKUP(C1102,Schedule!$B$3:$T$11,INPUT!D1102+1,FALSE)</f>
        <v>0</v>
      </c>
    </row>
    <row r="1103" spans="1:22" ht="15" x14ac:dyDescent="0.25">
      <c r="A1103" s="1">
        <v>14</v>
      </c>
      <c r="B1103" t="str">
        <f t="shared" si="85"/>
        <v>Paul Thomas</v>
      </c>
      <c r="C1103">
        <f t="shared" si="86"/>
        <v>2</v>
      </c>
      <c r="D1103" s="17">
        <v>18</v>
      </c>
      <c r="E1103">
        <v>1</v>
      </c>
      <c r="F1103">
        <v>1</v>
      </c>
      <c r="G1103">
        <v>0</v>
      </c>
      <c r="H1103">
        <v>0</v>
      </c>
      <c r="I1103">
        <v>0</v>
      </c>
      <c r="J1103">
        <v>0</v>
      </c>
      <c r="K1103">
        <v>0</v>
      </c>
      <c r="L1103">
        <v>0</v>
      </c>
      <c r="M1103">
        <v>0</v>
      </c>
      <c r="N1103">
        <v>0</v>
      </c>
      <c r="O1103">
        <v>0</v>
      </c>
      <c r="P1103">
        <v>0</v>
      </c>
      <c r="Q1103">
        <v>0</v>
      </c>
      <c r="R1103">
        <v>0</v>
      </c>
      <c r="S1103" s="32">
        <f t="shared" si="87"/>
        <v>0</v>
      </c>
      <c r="T1103" s="32">
        <f t="shared" si="88"/>
        <v>0</v>
      </c>
      <c r="U1103" s="32">
        <f t="shared" si="89"/>
        <v>0</v>
      </c>
      <c r="V1103" s="33">
        <f>VLOOKUP(C1103,Schedule!$B$3:$T$11,INPUT!D1103+1,FALSE)</f>
        <v>0</v>
      </c>
    </row>
    <row r="1104" spans="1:22" ht="15" x14ac:dyDescent="0.25">
      <c r="A1104" s="1">
        <v>15</v>
      </c>
      <c r="B1104" t="str">
        <f t="shared" si="85"/>
        <v>Sean Peters</v>
      </c>
      <c r="C1104">
        <f t="shared" si="86"/>
        <v>3</v>
      </c>
      <c r="D1104" s="17">
        <v>18</v>
      </c>
      <c r="E1104">
        <v>7</v>
      </c>
      <c r="F1104">
        <v>7</v>
      </c>
      <c r="G1104">
        <v>4</v>
      </c>
      <c r="H1104">
        <v>0</v>
      </c>
      <c r="I1104">
        <v>0</v>
      </c>
      <c r="J1104">
        <v>0</v>
      </c>
      <c r="K1104">
        <v>4</v>
      </c>
      <c r="L1104">
        <v>0</v>
      </c>
      <c r="M1104">
        <v>0</v>
      </c>
      <c r="N1104">
        <v>0</v>
      </c>
      <c r="O1104">
        <v>0</v>
      </c>
      <c r="P1104">
        <v>0</v>
      </c>
      <c r="Q1104">
        <v>0</v>
      </c>
      <c r="R1104">
        <v>0</v>
      </c>
      <c r="S1104" s="32">
        <f t="shared" si="87"/>
        <v>0</v>
      </c>
      <c r="T1104" s="32">
        <f t="shared" si="88"/>
        <v>0</v>
      </c>
      <c r="U1104" s="32">
        <f t="shared" si="89"/>
        <v>0</v>
      </c>
      <c r="V1104" s="33">
        <f>VLOOKUP(C1104,Schedule!$B$3:$T$11,INPUT!D1104+1,FALSE)</f>
        <v>7</v>
      </c>
    </row>
    <row r="1105" spans="1:22" ht="15" x14ac:dyDescent="0.25">
      <c r="A1105" s="1">
        <v>16</v>
      </c>
      <c r="B1105" t="str">
        <f t="shared" si="85"/>
        <v>Brendan Murphy</v>
      </c>
      <c r="C1105">
        <f t="shared" si="86"/>
        <v>3</v>
      </c>
      <c r="D1105" s="17">
        <v>18</v>
      </c>
      <c r="E1105">
        <v>6</v>
      </c>
      <c r="F1105">
        <v>6</v>
      </c>
      <c r="G1105">
        <v>5</v>
      </c>
      <c r="H1105">
        <v>3</v>
      </c>
      <c r="I1105">
        <v>0</v>
      </c>
      <c r="J1105">
        <v>0</v>
      </c>
      <c r="K1105">
        <v>3</v>
      </c>
      <c r="L1105">
        <v>0</v>
      </c>
      <c r="M1105">
        <v>1</v>
      </c>
      <c r="N1105">
        <v>1</v>
      </c>
      <c r="O1105">
        <v>1</v>
      </c>
      <c r="P1105">
        <v>0</v>
      </c>
      <c r="Q1105">
        <v>0</v>
      </c>
      <c r="R1105">
        <v>0</v>
      </c>
      <c r="S1105" s="32">
        <f t="shared" si="87"/>
        <v>0</v>
      </c>
      <c r="T1105" s="32">
        <f t="shared" si="88"/>
        <v>0</v>
      </c>
      <c r="U1105" s="32">
        <f t="shared" si="89"/>
        <v>0</v>
      </c>
      <c r="V1105" s="33">
        <f>VLOOKUP(C1105,Schedule!$B$3:$T$11,INPUT!D1105+1,FALSE)</f>
        <v>7</v>
      </c>
    </row>
    <row r="1106" spans="1:22" ht="15" x14ac:dyDescent="0.25">
      <c r="A1106" s="1">
        <v>17</v>
      </c>
      <c r="B1106" t="str">
        <f t="shared" si="85"/>
        <v>Jim Gangloff</v>
      </c>
      <c r="C1106">
        <f t="shared" si="86"/>
        <v>3</v>
      </c>
      <c r="D1106" s="17">
        <v>18</v>
      </c>
      <c r="E1106">
        <v>7</v>
      </c>
      <c r="F1106">
        <v>7</v>
      </c>
      <c r="G1106">
        <v>3</v>
      </c>
      <c r="H1106">
        <v>1</v>
      </c>
      <c r="I1106">
        <v>0</v>
      </c>
      <c r="J1106">
        <v>0</v>
      </c>
      <c r="K1106">
        <v>3</v>
      </c>
      <c r="L1106">
        <v>0</v>
      </c>
      <c r="M1106">
        <v>0</v>
      </c>
      <c r="N1106">
        <v>0</v>
      </c>
      <c r="O1106">
        <v>0</v>
      </c>
      <c r="P1106">
        <v>0</v>
      </c>
      <c r="Q1106">
        <v>0</v>
      </c>
      <c r="R1106">
        <v>0</v>
      </c>
      <c r="S1106" s="32">
        <f t="shared" si="87"/>
        <v>0</v>
      </c>
      <c r="T1106" s="32">
        <f t="shared" si="88"/>
        <v>0</v>
      </c>
      <c r="U1106" s="32">
        <f t="shared" si="89"/>
        <v>0</v>
      </c>
      <c r="V1106" s="33">
        <f>VLOOKUP(C1106,Schedule!$B$3:$T$11,INPUT!D1106+1,FALSE)</f>
        <v>7</v>
      </c>
    </row>
    <row r="1107" spans="1:22" ht="15" x14ac:dyDescent="0.25">
      <c r="A1107" s="1">
        <v>18</v>
      </c>
      <c r="B1107" t="str">
        <f t="shared" si="85"/>
        <v>Mitch Gangloff</v>
      </c>
      <c r="C1107">
        <f t="shared" si="86"/>
        <v>3</v>
      </c>
      <c r="D1107" s="17">
        <v>18</v>
      </c>
      <c r="E1107">
        <v>6</v>
      </c>
      <c r="F1107">
        <v>5</v>
      </c>
      <c r="G1107">
        <v>1</v>
      </c>
      <c r="H1107">
        <v>1</v>
      </c>
      <c r="I1107">
        <v>1</v>
      </c>
      <c r="J1107">
        <v>0</v>
      </c>
      <c r="K1107">
        <v>1</v>
      </c>
      <c r="L1107">
        <v>0</v>
      </c>
      <c r="M1107">
        <v>0</v>
      </c>
      <c r="N1107">
        <v>0</v>
      </c>
      <c r="O1107">
        <v>0</v>
      </c>
      <c r="P1107">
        <v>0</v>
      </c>
      <c r="Q1107">
        <v>0</v>
      </c>
      <c r="R1107">
        <v>0</v>
      </c>
      <c r="S1107" s="32">
        <f t="shared" si="87"/>
        <v>0</v>
      </c>
      <c r="T1107" s="32">
        <f t="shared" si="88"/>
        <v>0</v>
      </c>
      <c r="U1107" s="32">
        <f t="shared" si="89"/>
        <v>0</v>
      </c>
      <c r="V1107" s="33">
        <f>VLOOKUP(C1107,Schedule!$B$3:$T$11,INPUT!D1107+1,FALSE)</f>
        <v>7</v>
      </c>
    </row>
    <row r="1108" spans="1:22" ht="15" x14ac:dyDescent="0.25">
      <c r="A1108" s="1">
        <v>19</v>
      </c>
      <c r="B1108" t="str">
        <f t="shared" si="85"/>
        <v>Brett Weber</v>
      </c>
      <c r="C1108">
        <f t="shared" si="86"/>
        <v>3</v>
      </c>
      <c r="D1108" s="17">
        <v>18</v>
      </c>
      <c r="E1108">
        <v>0</v>
      </c>
      <c r="F1108">
        <v>0</v>
      </c>
      <c r="G1108">
        <v>0</v>
      </c>
      <c r="H1108">
        <v>0</v>
      </c>
      <c r="I1108">
        <v>0</v>
      </c>
      <c r="J1108">
        <v>0</v>
      </c>
      <c r="K1108">
        <v>0</v>
      </c>
      <c r="L1108">
        <v>0</v>
      </c>
      <c r="M1108">
        <v>0</v>
      </c>
      <c r="N1108">
        <v>0</v>
      </c>
      <c r="O1108">
        <v>0</v>
      </c>
      <c r="P1108">
        <v>0</v>
      </c>
      <c r="Q1108">
        <v>0</v>
      </c>
      <c r="R1108">
        <v>0</v>
      </c>
      <c r="S1108" s="32">
        <f t="shared" si="87"/>
        <v>0</v>
      </c>
      <c r="T1108" s="32">
        <f t="shared" si="88"/>
        <v>0</v>
      </c>
      <c r="U1108" s="32">
        <f t="shared" si="89"/>
        <v>0</v>
      </c>
      <c r="V1108" s="33">
        <f>VLOOKUP(C1108,Schedule!$B$3:$T$11,INPUT!D1108+1,FALSE)</f>
        <v>7</v>
      </c>
    </row>
    <row r="1109" spans="1:22" ht="15" x14ac:dyDescent="0.25">
      <c r="A1109" s="1">
        <v>20</v>
      </c>
      <c r="B1109" t="str">
        <f t="shared" si="85"/>
        <v>Matt Eike</v>
      </c>
      <c r="C1109">
        <f t="shared" si="86"/>
        <v>3</v>
      </c>
      <c r="D1109" s="17">
        <v>18</v>
      </c>
      <c r="E1109">
        <v>6</v>
      </c>
      <c r="F1109">
        <v>6</v>
      </c>
      <c r="G1109">
        <v>3</v>
      </c>
      <c r="H1109">
        <v>1</v>
      </c>
      <c r="I1109">
        <v>0</v>
      </c>
      <c r="J1109">
        <v>0</v>
      </c>
      <c r="K1109">
        <v>2</v>
      </c>
      <c r="L1109">
        <v>1</v>
      </c>
      <c r="M1109">
        <v>0</v>
      </c>
      <c r="N1109">
        <v>0</v>
      </c>
      <c r="O1109">
        <v>0</v>
      </c>
      <c r="P1109">
        <v>0</v>
      </c>
      <c r="Q1109">
        <v>0</v>
      </c>
      <c r="R1109">
        <v>0</v>
      </c>
      <c r="S1109" s="32">
        <f t="shared" si="87"/>
        <v>0</v>
      </c>
      <c r="T1109" s="32">
        <f t="shared" si="88"/>
        <v>0</v>
      </c>
      <c r="U1109" s="32">
        <f t="shared" si="89"/>
        <v>0</v>
      </c>
      <c r="V1109" s="33">
        <f>VLOOKUP(C1109,Schedule!$B$3:$T$11,INPUT!D1109+1,FALSE)</f>
        <v>7</v>
      </c>
    </row>
    <row r="1110" spans="1:22" ht="15" x14ac:dyDescent="0.25">
      <c r="A1110" s="1">
        <v>21</v>
      </c>
      <c r="B1110" t="str">
        <f t="shared" si="85"/>
        <v>Gabe Brown</v>
      </c>
      <c r="C1110">
        <f t="shared" si="86"/>
        <v>3</v>
      </c>
      <c r="D1110" s="17">
        <v>18</v>
      </c>
      <c r="E1110">
        <v>5</v>
      </c>
      <c r="F1110">
        <v>5</v>
      </c>
      <c r="G1110">
        <v>0</v>
      </c>
      <c r="H1110">
        <v>0</v>
      </c>
      <c r="I1110">
        <v>0</v>
      </c>
      <c r="J1110">
        <v>0</v>
      </c>
      <c r="K1110">
        <v>0</v>
      </c>
      <c r="L1110">
        <v>0</v>
      </c>
      <c r="M1110">
        <v>0</v>
      </c>
      <c r="N1110">
        <v>0</v>
      </c>
      <c r="O1110">
        <v>0</v>
      </c>
      <c r="P1110">
        <v>0</v>
      </c>
      <c r="Q1110">
        <v>0</v>
      </c>
      <c r="R1110">
        <v>0</v>
      </c>
      <c r="S1110" s="32">
        <f t="shared" si="87"/>
        <v>0</v>
      </c>
      <c r="T1110" s="32">
        <f t="shared" si="88"/>
        <v>0</v>
      </c>
      <c r="U1110" s="32">
        <f t="shared" si="89"/>
        <v>0</v>
      </c>
      <c r="V1110" s="33">
        <f>VLOOKUP(C1110,Schedule!$B$3:$T$11,INPUT!D1110+1,FALSE)</f>
        <v>7</v>
      </c>
    </row>
    <row r="1111" spans="1:22" ht="15" x14ac:dyDescent="0.25">
      <c r="A1111" s="1">
        <v>22</v>
      </c>
      <c r="B1111" t="str">
        <f t="shared" si="85"/>
        <v>Jim Schlereth</v>
      </c>
      <c r="C1111">
        <f t="shared" si="86"/>
        <v>3</v>
      </c>
      <c r="D1111" s="17">
        <v>18</v>
      </c>
      <c r="E1111">
        <v>0</v>
      </c>
      <c r="F1111">
        <v>0</v>
      </c>
      <c r="G1111">
        <v>0</v>
      </c>
      <c r="H1111">
        <v>0</v>
      </c>
      <c r="I1111">
        <v>0</v>
      </c>
      <c r="J1111">
        <v>0</v>
      </c>
      <c r="K1111">
        <v>0</v>
      </c>
      <c r="L1111">
        <v>0</v>
      </c>
      <c r="M1111">
        <v>0</v>
      </c>
      <c r="N1111">
        <v>0</v>
      </c>
      <c r="O1111">
        <v>0</v>
      </c>
      <c r="P1111">
        <v>0</v>
      </c>
      <c r="Q1111">
        <v>0</v>
      </c>
      <c r="R1111">
        <v>0</v>
      </c>
      <c r="S1111" s="32">
        <f t="shared" si="87"/>
        <v>0</v>
      </c>
      <c r="T1111" s="32">
        <f t="shared" si="88"/>
        <v>0</v>
      </c>
      <c r="U1111" s="32">
        <f t="shared" si="89"/>
        <v>0</v>
      </c>
      <c r="V1111" s="33">
        <f>VLOOKUP(C1111,Schedule!$B$3:$T$11,INPUT!D1111+1,FALSE)</f>
        <v>7</v>
      </c>
    </row>
    <row r="1112" spans="1:22" ht="15" x14ac:dyDescent="0.25">
      <c r="A1112" s="1">
        <v>23</v>
      </c>
      <c r="B1112" t="str">
        <f t="shared" si="85"/>
        <v>Tyler Aholt</v>
      </c>
      <c r="C1112">
        <f t="shared" si="86"/>
        <v>4</v>
      </c>
      <c r="D1112" s="17">
        <v>18</v>
      </c>
      <c r="E1112">
        <v>5</v>
      </c>
      <c r="F1112">
        <v>5</v>
      </c>
      <c r="G1112">
        <v>1</v>
      </c>
      <c r="H1112">
        <v>0</v>
      </c>
      <c r="I1112">
        <v>0</v>
      </c>
      <c r="J1112">
        <v>0</v>
      </c>
      <c r="K1112">
        <v>1</v>
      </c>
      <c r="L1112">
        <v>0</v>
      </c>
      <c r="M1112">
        <v>0</v>
      </c>
      <c r="N1112">
        <v>0</v>
      </c>
      <c r="O1112">
        <v>0</v>
      </c>
      <c r="P1112">
        <v>0</v>
      </c>
      <c r="Q1112">
        <v>0</v>
      </c>
      <c r="R1112">
        <v>0</v>
      </c>
      <c r="S1112" s="32">
        <f t="shared" si="87"/>
        <v>0</v>
      </c>
      <c r="T1112" s="32">
        <f t="shared" si="88"/>
        <v>0</v>
      </c>
      <c r="U1112" s="32">
        <f t="shared" si="89"/>
        <v>0</v>
      </c>
      <c r="V1112" s="33">
        <f>VLOOKUP(C1112,Schedule!$B$3:$T$11,INPUT!D1112+1,FALSE)</f>
        <v>6</v>
      </c>
    </row>
    <row r="1113" spans="1:22" ht="15" x14ac:dyDescent="0.25">
      <c r="A1113" s="1">
        <v>24</v>
      </c>
      <c r="B1113" t="str">
        <f t="shared" si="85"/>
        <v>Eric Enright</v>
      </c>
      <c r="C1113">
        <f t="shared" si="86"/>
        <v>4</v>
      </c>
      <c r="D1113" s="17">
        <v>18</v>
      </c>
      <c r="E1113">
        <v>5</v>
      </c>
      <c r="F1113">
        <v>5</v>
      </c>
      <c r="G1113">
        <v>3</v>
      </c>
      <c r="H1113">
        <v>0</v>
      </c>
      <c r="I1113">
        <v>0</v>
      </c>
      <c r="J1113">
        <v>0</v>
      </c>
      <c r="K1113">
        <v>3</v>
      </c>
      <c r="L1113">
        <v>0</v>
      </c>
      <c r="M1113">
        <v>0</v>
      </c>
      <c r="N1113">
        <v>0</v>
      </c>
      <c r="O1113">
        <v>0</v>
      </c>
      <c r="P1113">
        <v>0</v>
      </c>
      <c r="Q1113">
        <v>1</v>
      </c>
      <c r="R1113">
        <v>1</v>
      </c>
      <c r="S1113" s="32">
        <f t="shared" si="87"/>
        <v>0</v>
      </c>
      <c r="T1113" s="32">
        <f t="shared" si="88"/>
        <v>0</v>
      </c>
      <c r="U1113" s="32">
        <f t="shared" si="89"/>
        <v>0</v>
      </c>
      <c r="V1113" s="33">
        <f>VLOOKUP(C1113,Schedule!$B$3:$T$11,INPUT!D1113+1,FALSE)</f>
        <v>6</v>
      </c>
    </row>
    <row r="1114" spans="1:22" ht="15" x14ac:dyDescent="0.25">
      <c r="A1114" s="1">
        <v>25</v>
      </c>
      <c r="B1114" t="str">
        <f t="shared" si="85"/>
        <v>Tony Glass</v>
      </c>
      <c r="C1114">
        <f t="shared" si="86"/>
        <v>4</v>
      </c>
      <c r="D1114" s="17">
        <v>18</v>
      </c>
      <c r="E1114">
        <v>6</v>
      </c>
      <c r="F1114">
        <v>5</v>
      </c>
      <c r="G1114">
        <v>2</v>
      </c>
      <c r="H1114">
        <v>0</v>
      </c>
      <c r="I1114">
        <v>0</v>
      </c>
      <c r="J1114">
        <v>1</v>
      </c>
      <c r="K1114">
        <v>2</v>
      </c>
      <c r="L1114">
        <v>0</v>
      </c>
      <c r="M1114">
        <v>0</v>
      </c>
      <c r="N1114">
        <v>0</v>
      </c>
      <c r="O1114">
        <v>0</v>
      </c>
      <c r="P1114">
        <v>0</v>
      </c>
      <c r="Q1114">
        <v>0</v>
      </c>
      <c r="R1114">
        <v>0</v>
      </c>
      <c r="S1114" s="32">
        <f t="shared" si="87"/>
        <v>0</v>
      </c>
      <c r="T1114" s="32">
        <f t="shared" si="88"/>
        <v>0</v>
      </c>
      <c r="U1114" s="32">
        <f t="shared" si="89"/>
        <v>0</v>
      </c>
      <c r="V1114" s="33">
        <f>VLOOKUP(C1114,Schedule!$B$3:$T$11,INPUT!D1114+1,FALSE)</f>
        <v>6</v>
      </c>
    </row>
    <row r="1115" spans="1:22" ht="15" x14ac:dyDescent="0.25">
      <c r="A1115" s="1">
        <v>26</v>
      </c>
      <c r="B1115" t="str">
        <f t="shared" si="85"/>
        <v>Joe Wiese</v>
      </c>
      <c r="C1115">
        <f t="shared" si="86"/>
        <v>4</v>
      </c>
      <c r="D1115" s="17">
        <v>18</v>
      </c>
      <c r="E1115">
        <v>6</v>
      </c>
      <c r="F1115">
        <v>6</v>
      </c>
      <c r="G1115">
        <v>2</v>
      </c>
      <c r="H1115">
        <v>0</v>
      </c>
      <c r="I1115">
        <v>0</v>
      </c>
      <c r="J1115">
        <v>0</v>
      </c>
      <c r="K1115">
        <v>2</v>
      </c>
      <c r="L1115">
        <v>0</v>
      </c>
      <c r="M1115">
        <v>0</v>
      </c>
      <c r="N1115">
        <v>0</v>
      </c>
      <c r="O1115">
        <v>0</v>
      </c>
      <c r="P1115">
        <v>0</v>
      </c>
      <c r="Q1115">
        <v>0</v>
      </c>
      <c r="R1115">
        <v>0</v>
      </c>
      <c r="S1115" s="32">
        <f t="shared" si="87"/>
        <v>0</v>
      </c>
      <c r="T1115" s="32">
        <f t="shared" si="88"/>
        <v>0</v>
      </c>
      <c r="U1115" s="32">
        <f t="shared" si="89"/>
        <v>0</v>
      </c>
      <c r="V1115" s="33">
        <f>VLOOKUP(C1115,Schedule!$B$3:$T$11,INPUT!D1115+1,FALSE)</f>
        <v>6</v>
      </c>
    </row>
    <row r="1116" spans="1:22" ht="15" x14ac:dyDescent="0.25">
      <c r="A1116" s="1">
        <v>27</v>
      </c>
      <c r="B1116" t="str">
        <f t="shared" si="85"/>
        <v>Phil Gangloff</v>
      </c>
      <c r="C1116">
        <f t="shared" si="86"/>
        <v>4</v>
      </c>
      <c r="D1116" s="17">
        <v>18</v>
      </c>
      <c r="E1116">
        <v>4</v>
      </c>
      <c r="F1116">
        <v>4</v>
      </c>
      <c r="G1116">
        <v>2</v>
      </c>
      <c r="H1116">
        <v>0</v>
      </c>
      <c r="I1116">
        <v>0</v>
      </c>
      <c r="J1116">
        <v>0</v>
      </c>
      <c r="K1116">
        <v>2</v>
      </c>
      <c r="L1116">
        <v>0</v>
      </c>
      <c r="M1116">
        <v>0</v>
      </c>
      <c r="N1116">
        <v>0</v>
      </c>
      <c r="O1116">
        <v>0</v>
      </c>
      <c r="P1116">
        <v>0</v>
      </c>
      <c r="Q1116">
        <v>0</v>
      </c>
      <c r="R1116">
        <v>0</v>
      </c>
      <c r="S1116" s="32">
        <f t="shared" si="87"/>
        <v>0</v>
      </c>
      <c r="T1116" s="32">
        <f t="shared" si="88"/>
        <v>0</v>
      </c>
      <c r="U1116" s="32">
        <f t="shared" si="89"/>
        <v>0</v>
      </c>
      <c r="V1116" s="33">
        <f>VLOOKUP(C1116,Schedule!$B$3:$T$11,INPUT!D1116+1,FALSE)</f>
        <v>6</v>
      </c>
    </row>
    <row r="1117" spans="1:22" ht="15" x14ac:dyDescent="0.25">
      <c r="A1117" s="1">
        <v>28</v>
      </c>
      <c r="B1117" t="str">
        <f t="shared" si="85"/>
        <v>Mike Angelica</v>
      </c>
      <c r="C1117">
        <f t="shared" si="86"/>
        <v>4</v>
      </c>
      <c r="D1117" s="17">
        <v>18</v>
      </c>
      <c r="E1117">
        <v>4</v>
      </c>
      <c r="F1117">
        <v>3</v>
      </c>
      <c r="G1117">
        <v>0</v>
      </c>
      <c r="H1117">
        <v>0</v>
      </c>
      <c r="I1117">
        <v>0</v>
      </c>
      <c r="J1117">
        <v>1</v>
      </c>
      <c r="K1117">
        <v>0</v>
      </c>
      <c r="L1117">
        <v>0</v>
      </c>
      <c r="M1117">
        <v>0</v>
      </c>
      <c r="N1117">
        <v>0</v>
      </c>
      <c r="O1117">
        <v>0</v>
      </c>
      <c r="P1117">
        <v>0</v>
      </c>
      <c r="Q1117">
        <v>0</v>
      </c>
      <c r="R1117">
        <v>0</v>
      </c>
      <c r="S1117" s="32">
        <f t="shared" si="87"/>
        <v>0</v>
      </c>
      <c r="T1117" s="32">
        <f t="shared" si="88"/>
        <v>0</v>
      </c>
      <c r="U1117" s="32">
        <f t="shared" si="89"/>
        <v>0</v>
      </c>
      <c r="V1117" s="33">
        <f>VLOOKUP(C1117,Schedule!$B$3:$T$11,INPUT!D1117+1,FALSE)</f>
        <v>6</v>
      </c>
    </row>
    <row r="1118" spans="1:22" ht="15" x14ac:dyDescent="0.25">
      <c r="A1118" s="1">
        <v>29</v>
      </c>
      <c r="B1118" t="str">
        <f t="shared" si="85"/>
        <v>Mike Weber</v>
      </c>
      <c r="C1118">
        <f t="shared" si="86"/>
        <v>4</v>
      </c>
      <c r="D1118" s="17">
        <v>18</v>
      </c>
      <c r="E1118">
        <v>0</v>
      </c>
      <c r="F1118">
        <v>0</v>
      </c>
      <c r="G1118">
        <v>0</v>
      </c>
      <c r="H1118">
        <v>0</v>
      </c>
      <c r="I1118">
        <v>0</v>
      </c>
      <c r="J1118">
        <v>0</v>
      </c>
      <c r="K1118">
        <v>0</v>
      </c>
      <c r="L1118">
        <v>0</v>
      </c>
      <c r="M1118">
        <v>0</v>
      </c>
      <c r="N1118">
        <v>0</v>
      </c>
      <c r="O1118">
        <v>0</v>
      </c>
      <c r="P1118">
        <v>0</v>
      </c>
      <c r="Q1118">
        <v>0</v>
      </c>
      <c r="R1118">
        <v>0</v>
      </c>
      <c r="S1118" s="32">
        <f t="shared" si="87"/>
        <v>0</v>
      </c>
      <c r="T1118" s="32">
        <f t="shared" si="88"/>
        <v>0</v>
      </c>
      <c r="U1118" s="32">
        <f t="shared" si="89"/>
        <v>0</v>
      </c>
      <c r="V1118" s="33">
        <f>VLOOKUP(C1118,Schedule!$B$3:$T$11,INPUT!D1118+1,FALSE)</f>
        <v>6</v>
      </c>
    </row>
    <row r="1119" spans="1:22" ht="15" x14ac:dyDescent="0.25">
      <c r="A1119" s="1">
        <v>30</v>
      </c>
      <c r="B1119" t="str">
        <f t="shared" si="85"/>
        <v>Jack Fleming</v>
      </c>
      <c r="C1119">
        <f t="shared" si="86"/>
        <v>5</v>
      </c>
      <c r="D1119" s="17">
        <v>18</v>
      </c>
      <c r="E1119">
        <v>7</v>
      </c>
      <c r="F1119">
        <v>5</v>
      </c>
      <c r="G1119">
        <v>1</v>
      </c>
      <c r="H1119">
        <v>1</v>
      </c>
      <c r="I1119">
        <v>1</v>
      </c>
      <c r="J1119">
        <v>1</v>
      </c>
      <c r="K1119">
        <v>0</v>
      </c>
      <c r="L1119">
        <v>1</v>
      </c>
      <c r="M1119">
        <v>0</v>
      </c>
      <c r="N1119">
        <v>0</v>
      </c>
      <c r="O1119">
        <v>0</v>
      </c>
      <c r="P1119">
        <v>0</v>
      </c>
      <c r="Q1119">
        <v>0</v>
      </c>
      <c r="R1119">
        <v>0</v>
      </c>
      <c r="S1119" s="32">
        <f t="shared" si="87"/>
        <v>0</v>
      </c>
      <c r="T1119" s="32">
        <f t="shared" si="88"/>
        <v>0</v>
      </c>
      <c r="U1119" s="32">
        <f t="shared" si="89"/>
        <v>0</v>
      </c>
      <c r="V1119" s="33">
        <f>VLOOKUP(C1119,Schedule!$B$3:$T$11,INPUT!D1119+1,FALSE)</f>
        <v>8</v>
      </c>
    </row>
    <row r="1120" spans="1:22" ht="15" x14ac:dyDescent="0.25">
      <c r="A1120" s="1">
        <v>31</v>
      </c>
      <c r="B1120" t="str">
        <f t="shared" si="85"/>
        <v>Tom McMahon</v>
      </c>
      <c r="C1120">
        <f t="shared" si="86"/>
        <v>5</v>
      </c>
      <c r="D1120" s="17">
        <v>18</v>
      </c>
      <c r="E1120">
        <v>6</v>
      </c>
      <c r="F1120">
        <v>6</v>
      </c>
      <c r="G1120">
        <v>3</v>
      </c>
      <c r="H1120">
        <v>2</v>
      </c>
      <c r="I1120">
        <v>0</v>
      </c>
      <c r="J1120">
        <v>0</v>
      </c>
      <c r="K1120">
        <v>2</v>
      </c>
      <c r="L1120">
        <v>0</v>
      </c>
      <c r="M1120">
        <v>0</v>
      </c>
      <c r="N1120">
        <v>1</v>
      </c>
      <c r="O1120">
        <v>0</v>
      </c>
      <c r="P1120">
        <v>0</v>
      </c>
      <c r="Q1120">
        <v>0</v>
      </c>
      <c r="R1120">
        <v>0</v>
      </c>
      <c r="S1120" s="32">
        <f t="shared" si="87"/>
        <v>0</v>
      </c>
      <c r="T1120" s="32">
        <f t="shared" si="88"/>
        <v>0</v>
      </c>
      <c r="U1120" s="32">
        <f t="shared" si="89"/>
        <v>0</v>
      </c>
      <c r="V1120" s="33">
        <f>VLOOKUP(C1120,Schedule!$B$3:$T$11,INPUT!D1120+1,FALSE)</f>
        <v>8</v>
      </c>
    </row>
    <row r="1121" spans="1:22" ht="15" x14ac:dyDescent="0.25">
      <c r="A1121" s="1">
        <v>32</v>
      </c>
      <c r="B1121" t="str">
        <f t="shared" si="85"/>
        <v>Elliot Fish</v>
      </c>
      <c r="C1121">
        <f t="shared" si="86"/>
        <v>5</v>
      </c>
      <c r="D1121" s="17">
        <v>18</v>
      </c>
      <c r="E1121">
        <v>6</v>
      </c>
      <c r="F1121">
        <v>6</v>
      </c>
      <c r="G1121">
        <v>1</v>
      </c>
      <c r="H1121">
        <v>0</v>
      </c>
      <c r="I1121">
        <v>0</v>
      </c>
      <c r="J1121">
        <v>0</v>
      </c>
      <c r="K1121">
        <v>1</v>
      </c>
      <c r="L1121">
        <v>0</v>
      </c>
      <c r="M1121">
        <v>0</v>
      </c>
      <c r="N1121">
        <v>0</v>
      </c>
      <c r="O1121">
        <v>0</v>
      </c>
      <c r="P1121">
        <v>0</v>
      </c>
      <c r="Q1121">
        <v>1</v>
      </c>
      <c r="R1121">
        <v>0</v>
      </c>
      <c r="S1121" s="32">
        <f t="shared" si="87"/>
        <v>0</v>
      </c>
      <c r="T1121" s="32">
        <f t="shared" si="88"/>
        <v>0</v>
      </c>
      <c r="U1121" s="32">
        <f t="shared" si="89"/>
        <v>0</v>
      </c>
      <c r="V1121" s="33">
        <f>VLOOKUP(C1121,Schedule!$B$3:$T$11,INPUT!D1121+1,FALSE)</f>
        <v>8</v>
      </c>
    </row>
    <row r="1122" spans="1:22" ht="15" x14ac:dyDescent="0.25">
      <c r="A1122" s="1">
        <v>33</v>
      </c>
      <c r="B1122" t="str">
        <f t="shared" ref="B1122:B1153" si="90">VLOOKUP(A1122,RosterVL,2,FALSE)</f>
        <v>Gus Giegling</v>
      </c>
      <c r="C1122">
        <f t="shared" ref="C1122:C1153" si="91">VLOOKUP(A1122,RosterVL,3,FALSE)</f>
        <v>5</v>
      </c>
      <c r="D1122" s="17">
        <v>18</v>
      </c>
      <c r="E1122">
        <v>0</v>
      </c>
      <c r="F1122">
        <v>0</v>
      </c>
      <c r="G1122">
        <v>0</v>
      </c>
      <c r="H1122">
        <v>0</v>
      </c>
      <c r="I1122">
        <v>0</v>
      </c>
      <c r="J1122">
        <v>0</v>
      </c>
      <c r="K1122">
        <v>0</v>
      </c>
      <c r="L1122">
        <v>0</v>
      </c>
      <c r="M1122">
        <v>0</v>
      </c>
      <c r="N1122">
        <v>0</v>
      </c>
      <c r="O1122">
        <v>0</v>
      </c>
      <c r="P1122">
        <v>0</v>
      </c>
      <c r="Q1122">
        <v>0</v>
      </c>
      <c r="R1122">
        <v>0</v>
      </c>
      <c r="S1122" s="32">
        <f t="shared" ref="S1122:S1153" si="92">IF(SUM(K1122:N1122)=G1122,0,1)</f>
        <v>0</v>
      </c>
      <c r="T1122" s="32">
        <f t="shared" ref="T1122:T1153" si="93">IF(SUM(F1122,I1122,J1122)=E1122,0,1)</f>
        <v>0</v>
      </c>
      <c r="U1122" s="32">
        <f t="shared" ref="U1122:U1153" si="94">IF(E1122-SUM(I1122,J1122)=F1122,0,1)</f>
        <v>0</v>
      </c>
      <c r="V1122" s="33">
        <f>VLOOKUP(C1122,Schedule!$B$3:$T$11,INPUT!D1122+1,FALSE)</f>
        <v>8</v>
      </c>
    </row>
    <row r="1123" spans="1:22" ht="15" x14ac:dyDescent="0.25">
      <c r="A1123" s="1">
        <v>34</v>
      </c>
      <c r="B1123" t="str">
        <f t="shared" si="90"/>
        <v>Tommy Faulstich</v>
      </c>
      <c r="C1123">
        <f t="shared" si="91"/>
        <v>5</v>
      </c>
      <c r="D1123" s="17">
        <v>18</v>
      </c>
      <c r="E1123">
        <v>7</v>
      </c>
      <c r="F1123">
        <v>7</v>
      </c>
      <c r="G1123">
        <v>3</v>
      </c>
      <c r="H1123">
        <v>0</v>
      </c>
      <c r="I1123">
        <v>0</v>
      </c>
      <c r="J1123">
        <v>0</v>
      </c>
      <c r="K1123">
        <v>3</v>
      </c>
      <c r="L1123">
        <v>0</v>
      </c>
      <c r="M1123">
        <v>0</v>
      </c>
      <c r="N1123">
        <v>0</v>
      </c>
      <c r="O1123">
        <v>0</v>
      </c>
      <c r="P1123">
        <v>0</v>
      </c>
      <c r="Q1123">
        <v>0</v>
      </c>
      <c r="R1123">
        <v>0</v>
      </c>
      <c r="S1123" s="32">
        <f t="shared" si="92"/>
        <v>0</v>
      </c>
      <c r="T1123" s="32">
        <f t="shared" si="93"/>
        <v>0</v>
      </c>
      <c r="U1123" s="32">
        <f t="shared" si="94"/>
        <v>0</v>
      </c>
      <c r="V1123" s="33">
        <f>VLOOKUP(C1123,Schedule!$B$3:$T$11,INPUT!D1123+1,FALSE)</f>
        <v>8</v>
      </c>
    </row>
    <row r="1124" spans="1:22" ht="15" x14ac:dyDescent="0.25">
      <c r="A1124" s="1">
        <v>35</v>
      </c>
      <c r="B1124" t="str">
        <f t="shared" si="90"/>
        <v>Andrew Evola</v>
      </c>
      <c r="C1124">
        <f t="shared" si="91"/>
        <v>5</v>
      </c>
      <c r="D1124" s="17">
        <v>18</v>
      </c>
      <c r="E1124">
        <v>0</v>
      </c>
      <c r="F1124">
        <v>0</v>
      </c>
      <c r="G1124">
        <v>0</v>
      </c>
      <c r="H1124">
        <v>0</v>
      </c>
      <c r="I1124">
        <v>0</v>
      </c>
      <c r="J1124">
        <v>0</v>
      </c>
      <c r="K1124">
        <v>0</v>
      </c>
      <c r="L1124">
        <v>0</v>
      </c>
      <c r="M1124">
        <v>0</v>
      </c>
      <c r="N1124">
        <v>0</v>
      </c>
      <c r="O1124">
        <v>0</v>
      </c>
      <c r="P1124">
        <v>0</v>
      </c>
      <c r="Q1124">
        <v>0</v>
      </c>
      <c r="R1124">
        <v>0</v>
      </c>
      <c r="S1124" s="32">
        <f t="shared" si="92"/>
        <v>0</v>
      </c>
      <c r="T1124" s="32">
        <f t="shared" si="93"/>
        <v>0</v>
      </c>
      <c r="U1124" s="32">
        <f t="shared" si="94"/>
        <v>0</v>
      </c>
      <c r="V1124" s="33">
        <f>VLOOKUP(C1124,Schedule!$B$3:$T$11,INPUT!D1124+1,FALSE)</f>
        <v>8</v>
      </c>
    </row>
    <row r="1125" spans="1:22" ht="15" x14ac:dyDescent="0.25">
      <c r="A1125" s="1">
        <v>36</v>
      </c>
      <c r="B1125" t="str">
        <f t="shared" si="90"/>
        <v>Mark Connoley</v>
      </c>
      <c r="C1125">
        <f t="shared" si="91"/>
        <v>5</v>
      </c>
      <c r="D1125" s="17">
        <v>18</v>
      </c>
      <c r="E1125">
        <v>7</v>
      </c>
      <c r="F1125">
        <v>7</v>
      </c>
      <c r="G1125">
        <v>2</v>
      </c>
      <c r="H1125">
        <v>0</v>
      </c>
      <c r="I1125">
        <v>0</v>
      </c>
      <c r="J1125">
        <v>0</v>
      </c>
      <c r="K1125">
        <v>1</v>
      </c>
      <c r="L1125">
        <v>1</v>
      </c>
      <c r="M1125">
        <v>0</v>
      </c>
      <c r="N1125">
        <v>0</v>
      </c>
      <c r="O1125">
        <v>0</v>
      </c>
      <c r="P1125">
        <v>0</v>
      </c>
      <c r="Q1125">
        <v>0</v>
      </c>
      <c r="R1125">
        <v>0</v>
      </c>
      <c r="S1125" s="32">
        <f t="shared" si="92"/>
        <v>0</v>
      </c>
      <c r="T1125" s="32">
        <f t="shared" si="93"/>
        <v>0</v>
      </c>
      <c r="U1125" s="32">
        <f t="shared" si="94"/>
        <v>0</v>
      </c>
      <c r="V1125" s="33">
        <f>VLOOKUP(C1125,Schedule!$B$3:$T$11,INPUT!D1125+1,FALSE)</f>
        <v>8</v>
      </c>
    </row>
    <row r="1126" spans="1:22" ht="15" x14ac:dyDescent="0.25">
      <c r="A1126" s="1">
        <v>37</v>
      </c>
      <c r="B1126" t="str">
        <f t="shared" si="90"/>
        <v>Tom Ciolek</v>
      </c>
      <c r="C1126">
        <f t="shared" si="91"/>
        <v>6</v>
      </c>
      <c r="D1126" s="17">
        <v>18</v>
      </c>
      <c r="E1126">
        <v>4</v>
      </c>
      <c r="F1126">
        <v>4</v>
      </c>
      <c r="G1126">
        <v>1</v>
      </c>
      <c r="H1126">
        <v>0</v>
      </c>
      <c r="I1126">
        <v>0</v>
      </c>
      <c r="J1126">
        <v>0</v>
      </c>
      <c r="K1126">
        <v>1</v>
      </c>
      <c r="L1126">
        <v>0</v>
      </c>
      <c r="M1126">
        <v>0</v>
      </c>
      <c r="N1126">
        <v>0</v>
      </c>
      <c r="O1126">
        <v>0</v>
      </c>
      <c r="P1126">
        <v>0</v>
      </c>
      <c r="Q1126">
        <v>0</v>
      </c>
      <c r="R1126">
        <v>0</v>
      </c>
      <c r="S1126" s="32">
        <f t="shared" si="92"/>
        <v>0</v>
      </c>
      <c r="T1126" s="32">
        <f t="shared" si="93"/>
        <v>0</v>
      </c>
      <c r="U1126" s="32">
        <f t="shared" si="94"/>
        <v>0</v>
      </c>
      <c r="V1126" s="33">
        <f>VLOOKUP(C1126,Schedule!$B$3:$T$11,INPUT!D1126+1,FALSE)</f>
        <v>4</v>
      </c>
    </row>
    <row r="1127" spans="1:22" ht="15" x14ac:dyDescent="0.25">
      <c r="A1127" s="1">
        <v>38</v>
      </c>
      <c r="B1127" t="str">
        <f t="shared" si="90"/>
        <v>Joe Mathes</v>
      </c>
      <c r="C1127">
        <f t="shared" si="91"/>
        <v>6</v>
      </c>
      <c r="D1127" s="17">
        <v>18</v>
      </c>
      <c r="E1127">
        <v>4</v>
      </c>
      <c r="F1127">
        <v>3</v>
      </c>
      <c r="G1127">
        <v>0</v>
      </c>
      <c r="H1127">
        <v>0</v>
      </c>
      <c r="I1127">
        <v>0</v>
      </c>
      <c r="J1127">
        <v>1</v>
      </c>
      <c r="K1127">
        <v>0</v>
      </c>
      <c r="L1127">
        <v>0</v>
      </c>
      <c r="M1127">
        <v>0</v>
      </c>
      <c r="N1127">
        <v>0</v>
      </c>
      <c r="O1127">
        <v>0</v>
      </c>
      <c r="P1127">
        <v>0</v>
      </c>
      <c r="Q1127">
        <v>1</v>
      </c>
      <c r="R1127">
        <v>1</v>
      </c>
      <c r="S1127" s="32">
        <f t="shared" si="92"/>
        <v>0</v>
      </c>
      <c r="T1127" s="32">
        <f t="shared" si="93"/>
        <v>0</v>
      </c>
      <c r="U1127" s="32">
        <f t="shared" si="94"/>
        <v>0</v>
      </c>
      <c r="V1127" s="33">
        <f>VLOOKUP(C1127,Schedule!$B$3:$T$11,INPUT!D1127+1,FALSE)</f>
        <v>4</v>
      </c>
    </row>
    <row r="1128" spans="1:22" ht="15" x14ac:dyDescent="0.25">
      <c r="A1128" s="1">
        <v>39</v>
      </c>
      <c r="B1128" t="str">
        <f t="shared" si="90"/>
        <v>Dan Suchman</v>
      </c>
      <c r="C1128">
        <f t="shared" si="91"/>
        <v>6</v>
      </c>
      <c r="D1128" s="17">
        <v>18</v>
      </c>
      <c r="E1128">
        <v>4</v>
      </c>
      <c r="F1128">
        <v>4</v>
      </c>
      <c r="G1128">
        <v>0</v>
      </c>
      <c r="H1128">
        <v>0</v>
      </c>
      <c r="I1128">
        <v>0</v>
      </c>
      <c r="J1128">
        <v>0</v>
      </c>
      <c r="K1128">
        <v>0</v>
      </c>
      <c r="L1128">
        <v>0</v>
      </c>
      <c r="M1128">
        <v>0</v>
      </c>
      <c r="N1128">
        <v>0</v>
      </c>
      <c r="O1128">
        <v>0</v>
      </c>
      <c r="P1128">
        <v>0</v>
      </c>
      <c r="Q1128">
        <v>0</v>
      </c>
      <c r="R1128">
        <v>0</v>
      </c>
      <c r="S1128" s="32">
        <f t="shared" si="92"/>
        <v>0</v>
      </c>
      <c r="T1128" s="32">
        <f t="shared" si="93"/>
        <v>0</v>
      </c>
      <c r="U1128" s="32">
        <f t="shared" si="94"/>
        <v>0</v>
      </c>
      <c r="V1128" s="33">
        <f>VLOOKUP(C1128,Schedule!$B$3:$T$11,INPUT!D1128+1,FALSE)</f>
        <v>4</v>
      </c>
    </row>
    <row r="1129" spans="1:22" ht="15" x14ac:dyDescent="0.25">
      <c r="A1129" s="1">
        <v>40</v>
      </c>
      <c r="B1129" t="str">
        <f t="shared" si="90"/>
        <v>Tom Meadows</v>
      </c>
      <c r="C1129">
        <f t="shared" si="91"/>
        <v>6</v>
      </c>
      <c r="D1129" s="17">
        <v>18</v>
      </c>
      <c r="E1129">
        <v>4</v>
      </c>
      <c r="F1129">
        <v>4</v>
      </c>
      <c r="G1129">
        <v>1</v>
      </c>
      <c r="H1129">
        <v>0</v>
      </c>
      <c r="I1129">
        <v>0</v>
      </c>
      <c r="J1129">
        <v>0</v>
      </c>
      <c r="K1129">
        <v>1</v>
      </c>
      <c r="L1129">
        <v>0</v>
      </c>
      <c r="M1129">
        <v>0</v>
      </c>
      <c r="N1129">
        <v>0</v>
      </c>
      <c r="O1129">
        <v>0</v>
      </c>
      <c r="P1129">
        <v>0</v>
      </c>
      <c r="Q1129">
        <v>0</v>
      </c>
      <c r="R1129">
        <v>0</v>
      </c>
      <c r="S1129" s="32">
        <f t="shared" si="92"/>
        <v>0</v>
      </c>
      <c r="T1129" s="32">
        <f t="shared" si="93"/>
        <v>0</v>
      </c>
      <c r="U1129" s="32">
        <f t="shared" si="94"/>
        <v>0</v>
      </c>
      <c r="V1129" s="33">
        <f>VLOOKUP(C1129,Schedule!$B$3:$T$11,INPUT!D1129+1,FALSE)</f>
        <v>4</v>
      </c>
    </row>
    <row r="1130" spans="1:22" ht="15" x14ac:dyDescent="0.25">
      <c r="A1130" s="1">
        <v>41</v>
      </c>
      <c r="B1130" t="str">
        <f t="shared" si="90"/>
        <v>Todd Pierson</v>
      </c>
      <c r="C1130">
        <f t="shared" si="91"/>
        <v>6</v>
      </c>
      <c r="D1130" s="17">
        <v>18</v>
      </c>
      <c r="E1130">
        <v>4</v>
      </c>
      <c r="F1130">
        <v>4</v>
      </c>
      <c r="G1130">
        <v>2</v>
      </c>
      <c r="H1130">
        <v>0</v>
      </c>
      <c r="I1130">
        <v>0</v>
      </c>
      <c r="J1130">
        <v>0</v>
      </c>
      <c r="K1130">
        <v>2</v>
      </c>
      <c r="L1130">
        <v>0</v>
      </c>
      <c r="M1130">
        <v>0</v>
      </c>
      <c r="N1130">
        <v>0</v>
      </c>
      <c r="O1130">
        <v>0</v>
      </c>
      <c r="P1130">
        <v>0</v>
      </c>
      <c r="Q1130">
        <v>0</v>
      </c>
      <c r="R1130">
        <v>0</v>
      </c>
      <c r="S1130" s="32">
        <f t="shared" si="92"/>
        <v>0</v>
      </c>
      <c r="T1130" s="32">
        <f t="shared" si="93"/>
        <v>0</v>
      </c>
      <c r="U1130" s="32">
        <f t="shared" si="94"/>
        <v>0</v>
      </c>
      <c r="V1130" s="33">
        <f>VLOOKUP(C1130,Schedule!$B$3:$T$11,INPUT!D1130+1,FALSE)</f>
        <v>4</v>
      </c>
    </row>
    <row r="1131" spans="1:22" ht="15" x14ac:dyDescent="0.25">
      <c r="A1131" s="1">
        <v>42</v>
      </c>
      <c r="B1131" t="str">
        <f t="shared" si="90"/>
        <v>Tim O'Connell</v>
      </c>
      <c r="C1131">
        <f t="shared" si="91"/>
        <v>6</v>
      </c>
      <c r="D1131" s="17">
        <v>18</v>
      </c>
      <c r="E1131">
        <v>4</v>
      </c>
      <c r="F1131">
        <v>4</v>
      </c>
      <c r="G1131">
        <v>1</v>
      </c>
      <c r="H1131">
        <v>0</v>
      </c>
      <c r="I1131">
        <v>0</v>
      </c>
      <c r="J1131">
        <v>0</v>
      </c>
      <c r="K1131">
        <v>1</v>
      </c>
      <c r="L1131">
        <v>0</v>
      </c>
      <c r="M1131">
        <v>0</v>
      </c>
      <c r="N1131">
        <v>0</v>
      </c>
      <c r="O1131">
        <v>0</v>
      </c>
      <c r="P1131">
        <v>0</v>
      </c>
      <c r="Q1131">
        <v>0</v>
      </c>
      <c r="R1131">
        <v>0</v>
      </c>
      <c r="S1131" s="32">
        <f t="shared" si="92"/>
        <v>0</v>
      </c>
      <c r="T1131" s="32">
        <f t="shared" si="93"/>
        <v>0</v>
      </c>
      <c r="U1131" s="32">
        <f t="shared" si="94"/>
        <v>0</v>
      </c>
      <c r="V1131" s="33">
        <f>VLOOKUP(C1131,Schedule!$B$3:$T$11,INPUT!D1131+1,FALSE)</f>
        <v>4</v>
      </c>
    </row>
    <row r="1132" spans="1:22" ht="15" x14ac:dyDescent="0.25">
      <c r="A1132" s="1">
        <v>43</v>
      </c>
      <c r="B1132" t="str">
        <f t="shared" si="90"/>
        <v>Pepe Greco</v>
      </c>
      <c r="C1132">
        <f t="shared" si="91"/>
        <v>6</v>
      </c>
      <c r="D1132" s="17">
        <v>18</v>
      </c>
      <c r="E1132">
        <v>3</v>
      </c>
      <c r="F1132">
        <v>3</v>
      </c>
      <c r="G1132">
        <v>0</v>
      </c>
      <c r="H1132">
        <v>0</v>
      </c>
      <c r="I1132">
        <v>0</v>
      </c>
      <c r="J1132">
        <v>0</v>
      </c>
      <c r="K1132">
        <v>0</v>
      </c>
      <c r="L1132">
        <v>0</v>
      </c>
      <c r="M1132">
        <v>0</v>
      </c>
      <c r="N1132">
        <v>0</v>
      </c>
      <c r="O1132">
        <v>0</v>
      </c>
      <c r="P1132">
        <v>0</v>
      </c>
      <c r="Q1132">
        <v>0</v>
      </c>
      <c r="R1132">
        <v>0</v>
      </c>
      <c r="S1132" s="32">
        <f t="shared" si="92"/>
        <v>0</v>
      </c>
      <c r="T1132" s="32">
        <f t="shared" si="93"/>
        <v>0</v>
      </c>
      <c r="U1132" s="32">
        <f t="shared" si="94"/>
        <v>0</v>
      </c>
      <c r="V1132" s="33">
        <f>VLOOKUP(C1132,Schedule!$B$3:$T$11,INPUT!D1132+1,FALSE)</f>
        <v>4</v>
      </c>
    </row>
    <row r="1133" spans="1:22" ht="15" x14ac:dyDescent="0.25">
      <c r="A1133" s="1">
        <v>44</v>
      </c>
      <c r="B1133" t="str">
        <f t="shared" si="90"/>
        <v>Tony Mazzuca</v>
      </c>
      <c r="C1133">
        <f t="shared" si="91"/>
        <v>7</v>
      </c>
      <c r="D1133" s="17">
        <v>18</v>
      </c>
      <c r="E1133">
        <v>0</v>
      </c>
      <c r="F1133">
        <v>0</v>
      </c>
      <c r="G1133">
        <v>0</v>
      </c>
      <c r="H1133">
        <v>0</v>
      </c>
      <c r="I1133">
        <v>0</v>
      </c>
      <c r="J1133">
        <v>0</v>
      </c>
      <c r="K1133">
        <v>0</v>
      </c>
      <c r="L1133">
        <v>0</v>
      </c>
      <c r="M1133">
        <v>0</v>
      </c>
      <c r="N1133">
        <v>0</v>
      </c>
      <c r="O1133">
        <v>0</v>
      </c>
      <c r="P1133">
        <v>0</v>
      </c>
      <c r="Q1133">
        <v>0</v>
      </c>
      <c r="R1133">
        <v>0</v>
      </c>
      <c r="S1133" s="32">
        <f t="shared" si="92"/>
        <v>0</v>
      </c>
      <c r="T1133" s="32">
        <f t="shared" si="93"/>
        <v>0</v>
      </c>
      <c r="U1133" s="32">
        <f t="shared" si="94"/>
        <v>0</v>
      </c>
      <c r="V1133" s="33">
        <f>VLOOKUP(C1133,Schedule!$B$3:$T$11,INPUT!D1133+1,FALSE)</f>
        <v>3</v>
      </c>
    </row>
    <row r="1134" spans="1:22" ht="15" x14ac:dyDescent="0.25">
      <c r="A1134" s="1">
        <v>45</v>
      </c>
      <c r="B1134" t="str">
        <f t="shared" si="90"/>
        <v>Sean Shoults</v>
      </c>
      <c r="C1134">
        <f t="shared" si="91"/>
        <v>7</v>
      </c>
      <c r="D1134" s="17">
        <v>18</v>
      </c>
      <c r="E1134">
        <v>7</v>
      </c>
      <c r="F1134">
        <v>6</v>
      </c>
      <c r="G1134">
        <v>3</v>
      </c>
      <c r="H1134">
        <v>1</v>
      </c>
      <c r="I1134">
        <v>1</v>
      </c>
      <c r="J1134">
        <v>0</v>
      </c>
      <c r="K1134">
        <v>3</v>
      </c>
      <c r="L1134">
        <v>0</v>
      </c>
      <c r="M1134">
        <v>0</v>
      </c>
      <c r="N1134">
        <v>0</v>
      </c>
      <c r="O1134">
        <v>0</v>
      </c>
      <c r="P1134">
        <v>1</v>
      </c>
      <c r="Q1134">
        <v>0</v>
      </c>
      <c r="R1134">
        <v>0</v>
      </c>
      <c r="S1134" s="32">
        <f t="shared" si="92"/>
        <v>0</v>
      </c>
      <c r="T1134" s="32">
        <f t="shared" si="93"/>
        <v>0</v>
      </c>
      <c r="U1134" s="32">
        <f t="shared" si="94"/>
        <v>0</v>
      </c>
      <c r="V1134" s="33">
        <f>VLOOKUP(C1134,Schedule!$B$3:$T$11,INPUT!D1134+1,FALSE)</f>
        <v>3</v>
      </c>
    </row>
    <row r="1135" spans="1:22" ht="15" x14ac:dyDescent="0.25">
      <c r="A1135" s="1">
        <v>46</v>
      </c>
      <c r="B1135" t="str">
        <f t="shared" si="90"/>
        <v>Brian Cox</v>
      </c>
      <c r="C1135">
        <f t="shared" si="91"/>
        <v>7</v>
      </c>
      <c r="D1135" s="17">
        <v>18</v>
      </c>
      <c r="E1135">
        <v>0</v>
      </c>
      <c r="F1135">
        <v>0</v>
      </c>
      <c r="G1135">
        <v>0</v>
      </c>
      <c r="H1135">
        <v>0</v>
      </c>
      <c r="I1135">
        <v>0</v>
      </c>
      <c r="J1135">
        <v>0</v>
      </c>
      <c r="K1135">
        <v>0</v>
      </c>
      <c r="L1135">
        <v>0</v>
      </c>
      <c r="M1135">
        <v>0</v>
      </c>
      <c r="N1135">
        <v>0</v>
      </c>
      <c r="O1135">
        <v>0</v>
      </c>
      <c r="P1135">
        <v>0</v>
      </c>
      <c r="Q1135">
        <v>0</v>
      </c>
      <c r="R1135">
        <v>0</v>
      </c>
      <c r="S1135" s="32">
        <f t="shared" si="92"/>
        <v>0</v>
      </c>
      <c r="T1135" s="32">
        <f t="shared" si="93"/>
        <v>0</v>
      </c>
      <c r="U1135" s="32">
        <f t="shared" si="94"/>
        <v>0</v>
      </c>
      <c r="V1135" s="33">
        <f>VLOOKUP(C1135,Schedule!$B$3:$T$11,INPUT!D1135+1,FALSE)</f>
        <v>3</v>
      </c>
    </row>
    <row r="1136" spans="1:22" ht="15" x14ac:dyDescent="0.25">
      <c r="A1136" s="1">
        <v>47</v>
      </c>
      <c r="B1136" t="str">
        <f t="shared" si="90"/>
        <v>Lou Cole</v>
      </c>
      <c r="C1136">
        <f t="shared" si="91"/>
        <v>7</v>
      </c>
      <c r="D1136" s="17">
        <v>18</v>
      </c>
      <c r="E1136">
        <v>7</v>
      </c>
      <c r="F1136">
        <v>6</v>
      </c>
      <c r="G1136">
        <v>3</v>
      </c>
      <c r="H1136">
        <v>1</v>
      </c>
      <c r="I1136">
        <v>0</v>
      </c>
      <c r="J1136">
        <v>1</v>
      </c>
      <c r="K1136">
        <v>3</v>
      </c>
      <c r="L1136">
        <v>0</v>
      </c>
      <c r="M1136">
        <v>0</v>
      </c>
      <c r="N1136">
        <v>0</v>
      </c>
      <c r="O1136">
        <v>0</v>
      </c>
      <c r="P1136">
        <v>0</v>
      </c>
      <c r="Q1136">
        <v>0</v>
      </c>
      <c r="R1136">
        <v>0</v>
      </c>
      <c r="S1136" s="32">
        <f t="shared" si="92"/>
        <v>0</v>
      </c>
      <c r="T1136" s="32">
        <f t="shared" si="93"/>
        <v>0</v>
      </c>
      <c r="U1136" s="32">
        <f t="shared" si="94"/>
        <v>0</v>
      </c>
      <c r="V1136" s="33">
        <f>VLOOKUP(C1136,Schedule!$B$3:$T$11,INPUT!D1136+1,FALSE)</f>
        <v>3</v>
      </c>
    </row>
    <row r="1137" spans="1:22" ht="15" x14ac:dyDescent="0.25">
      <c r="A1137" s="1">
        <v>48</v>
      </c>
      <c r="B1137" t="str">
        <f t="shared" si="90"/>
        <v>Mike Haukap</v>
      </c>
      <c r="C1137">
        <f t="shared" si="91"/>
        <v>7</v>
      </c>
      <c r="D1137" s="17">
        <v>18</v>
      </c>
      <c r="E1137">
        <v>7</v>
      </c>
      <c r="F1137">
        <v>7</v>
      </c>
      <c r="G1137">
        <v>3</v>
      </c>
      <c r="H1137">
        <v>1</v>
      </c>
      <c r="I1137">
        <v>0</v>
      </c>
      <c r="J1137">
        <v>0</v>
      </c>
      <c r="K1137">
        <v>3</v>
      </c>
      <c r="L1137">
        <v>0</v>
      </c>
      <c r="M1137">
        <v>0</v>
      </c>
      <c r="N1137">
        <v>0</v>
      </c>
      <c r="O1137">
        <v>0</v>
      </c>
      <c r="P1137">
        <v>0</v>
      </c>
      <c r="Q1137">
        <v>0</v>
      </c>
      <c r="R1137">
        <v>0</v>
      </c>
      <c r="S1137" s="32">
        <f t="shared" si="92"/>
        <v>0</v>
      </c>
      <c r="T1137" s="32">
        <f t="shared" si="93"/>
        <v>0</v>
      </c>
      <c r="U1137" s="32">
        <f t="shared" si="94"/>
        <v>0</v>
      </c>
      <c r="V1137" s="33">
        <f>VLOOKUP(C1137,Schedule!$B$3:$T$11,INPUT!D1137+1,FALSE)</f>
        <v>3</v>
      </c>
    </row>
    <row r="1138" spans="1:22" ht="15" x14ac:dyDescent="0.25">
      <c r="A1138" s="1">
        <v>49</v>
      </c>
      <c r="B1138" t="str">
        <f t="shared" si="90"/>
        <v>Adam Wiesehan</v>
      </c>
      <c r="C1138">
        <f t="shared" si="91"/>
        <v>7</v>
      </c>
      <c r="D1138" s="17">
        <v>18</v>
      </c>
      <c r="E1138">
        <v>7</v>
      </c>
      <c r="F1138">
        <v>7</v>
      </c>
      <c r="G1138">
        <v>2</v>
      </c>
      <c r="H1138">
        <v>0</v>
      </c>
      <c r="I1138">
        <v>0</v>
      </c>
      <c r="J1138">
        <v>0</v>
      </c>
      <c r="K1138">
        <v>2</v>
      </c>
      <c r="L1138">
        <v>0</v>
      </c>
      <c r="M1138">
        <v>0</v>
      </c>
      <c r="N1138">
        <v>0</v>
      </c>
      <c r="O1138">
        <v>0</v>
      </c>
      <c r="P1138">
        <v>0</v>
      </c>
      <c r="Q1138">
        <v>0</v>
      </c>
      <c r="R1138">
        <v>0</v>
      </c>
      <c r="S1138" s="32">
        <f t="shared" si="92"/>
        <v>0</v>
      </c>
      <c r="T1138" s="32">
        <f t="shared" si="93"/>
        <v>0</v>
      </c>
      <c r="U1138" s="32">
        <f t="shared" si="94"/>
        <v>0</v>
      </c>
      <c r="V1138" s="33">
        <f>VLOOKUP(C1138,Schedule!$B$3:$T$11,INPUT!D1138+1,FALSE)</f>
        <v>3</v>
      </c>
    </row>
    <row r="1139" spans="1:22" ht="15" x14ac:dyDescent="0.25">
      <c r="A1139" s="1">
        <v>50</v>
      </c>
      <c r="B1139" t="str">
        <f t="shared" si="90"/>
        <v>Jerrod Scowden</v>
      </c>
      <c r="C1139">
        <f t="shared" si="91"/>
        <v>7</v>
      </c>
      <c r="D1139" s="17">
        <v>18</v>
      </c>
      <c r="E1139">
        <v>7</v>
      </c>
      <c r="F1139">
        <v>7</v>
      </c>
      <c r="G1139">
        <v>1</v>
      </c>
      <c r="H1139">
        <v>0</v>
      </c>
      <c r="I1139">
        <v>0</v>
      </c>
      <c r="J1139">
        <v>0</v>
      </c>
      <c r="K1139">
        <v>1</v>
      </c>
      <c r="L1139">
        <v>0</v>
      </c>
      <c r="M1139">
        <v>0</v>
      </c>
      <c r="N1139">
        <v>0</v>
      </c>
      <c r="O1139">
        <v>0</v>
      </c>
      <c r="P1139">
        <v>0</v>
      </c>
      <c r="Q1139">
        <v>0</v>
      </c>
      <c r="R1139">
        <v>0</v>
      </c>
      <c r="S1139" s="32">
        <f t="shared" si="92"/>
        <v>0</v>
      </c>
      <c r="T1139" s="32">
        <f t="shared" si="93"/>
        <v>0</v>
      </c>
      <c r="U1139" s="32">
        <f t="shared" si="94"/>
        <v>0</v>
      </c>
      <c r="V1139" s="33">
        <f>VLOOKUP(C1139,Schedule!$B$3:$T$11,INPUT!D1139+1,FALSE)</f>
        <v>3</v>
      </c>
    </row>
    <row r="1140" spans="1:22" ht="15" x14ac:dyDescent="0.25">
      <c r="A1140" s="1">
        <v>51</v>
      </c>
      <c r="B1140" t="str">
        <f t="shared" si="90"/>
        <v>Brian Timmons</v>
      </c>
      <c r="C1140">
        <f t="shared" si="91"/>
        <v>8</v>
      </c>
      <c r="D1140" s="17">
        <v>18</v>
      </c>
      <c r="E1140">
        <v>6</v>
      </c>
      <c r="F1140">
        <v>6</v>
      </c>
      <c r="G1140">
        <v>1</v>
      </c>
      <c r="H1140">
        <v>0</v>
      </c>
      <c r="I1140">
        <v>0</v>
      </c>
      <c r="J1140">
        <v>0</v>
      </c>
      <c r="K1140">
        <v>1</v>
      </c>
      <c r="L1140">
        <v>0</v>
      </c>
      <c r="M1140">
        <v>0</v>
      </c>
      <c r="N1140">
        <v>0</v>
      </c>
      <c r="O1140">
        <v>0</v>
      </c>
      <c r="P1140">
        <v>0</v>
      </c>
      <c r="Q1140">
        <v>0</v>
      </c>
      <c r="R1140">
        <v>0</v>
      </c>
      <c r="S1140" s="32">
        <f t="shared" si="92"/>
        <v>0</v>
      </c>
      <c r="T1140" s="32">
        <f t="shared" si="93"/>
        <v>0</v>
      </c>
      <c r="U1140" s="32">
        <f t="shared" si="94"/>
        <v>0</v>
      </c>
      <c r="V1140" s="33">
        <f>VLOOKUP(C1140,Schedule!$B$3:$T$11,INPUT!D1140+1,FALSE)</f>
        <v>5</v>
      </c>
    </row>
    <row r="1141" spans="1:22" ht="15" x14ac:dyDescent="0.25">
      <c r="A1141" s="1">
        <v>52</v>
      </c>
      <c r="B1141" t="str">
        <f t="shared" si="90"/>
        <v>Jason Perniciaro</v>
      </c>
      <c r="C1141">
        <f t="shared" si="91"/>
        <v>8</v>
      </c>
      <c r="D1141" s="17">
        <v>18</v>
      </c>
      <c r="E1141">
        <v>6</v>
      </c>
      <c r="F1141">
        <v>5</v>
      </c>
      <c r="G1141">
        <v>2</v>
      </c>
      <c r="H1141">
        <v>2</v>
      </c>
      <c r="I1141">
        <v>0</v>
      </c>
      <c r="J1141">
        <v>1</v>
      </c>
      <c r="K1141">
        <v>1</v>
      </c>
      <c r="L1141">
        <v>0</v>
      </c>
      <c r="M1141">
        <v>1</v>
      </c>
      <c r="N1141">
        <v>0</v>
      </c>
      <c r="O1141">
        <v>0</v>
      </c>
      <c r="P1141">
        <v>0</v>
      </c>
      <c r="Q1141">
        <v>0</v>
      </c>
      <c r="R1141">
        <v>0</v>
      </c>
      <c r="S1141" s="32">
        <f t="shared" si="92"/>
        <v>0</v>
      </c>
      <c r="T1141" s="32">
        <f t="shared" si="93"/>
        <v>0</v>
      </c>
      <c r="U1141" s="32">
        <f t="shared" si="94"/>
        <v>0</v>
      </c>
      <c r="V1141" s="33">
        <f>VLOOKUP(C1141,Schedule!$B$3:$T$11,INPUT!D1141+1,FALSE)</f>
        <v>5</v>
      </c>
    </row>
    <row r="1142" spans="1:22" ht="15" x14ac:dyDescent="0.25">
      <c r="A1142" s="1">
        <v>53</v>
      </c>
      <c r="B1142" t="str">
        <f t="shared" si="90"/>
        <v>Jeff Fuller</v>
      </c>
      <c r="C1142">
        <f t="shared" si="91"/>
        <v>8</v>
      </c>
      <c r="D1142" s="17">
        <v>18</v>
      </c>
      <c r="E1142">
        <v>6</v>
      </c>
      <c r="F1142">
        <v>6</v>
      </c>
      <c r="G1142">
        <v>3</v>
      </c>
      <c r="H1142">
        <v>1</v>
      </c>
      <c r="I1142">
        <v>0</v>
      </c>
      <c r="J1142">
        <v>0</v>
      </c>
      <c r="K1142">
        <v>3</v>
      </c>
      <c r="L1142">
        <v>0</v>
      </c>
      <c r="M1142">
        <v>0</v>
      </c>
      <c r="N1142">
        <v>0</v>
      </c>
      <c r="O1142">
        <v>0</v>
      </c>
      <c r="P1142">
        <v>0</v>
      </c>
      <c r="Q1142">
        <v>1</v>
      </c>
      <c r="R1142">
        <v>0</v>
      </c>
      <c r="S1142" s="32">
        <f t="shared" si="92"/>
        <v>0</v>
      </c>
      <c r="T1142" s="32">
        <f t="shared" si="93"/>
        <v>0</v>
      </c>
      <c r="U1142" s="32">
        <f t="shared" si="94"/>
        <v>0</v>
      </c>
      <c r="V1142" s="33">
        <f>VLOOKUP(C1142,Schedule!$B$3:$T$11,INPUT!D1142+1,FALSE)</f>
        <v>5</v>
      </c>
    </row>
    <row r="1143" spans="1:22" ht="15" x14ac:dyDescent="0.25">
      <c r="A1143" s="1">
        <v>54</v>
      </c>
      <c r="B1143" t="str">
        <f t="shared" si="90"/>
        <v>Marty Plassmeyer</v>
      </c>
      <c r="C1143">
        <f t="shared" si="91"/>
        <v>8</v>
      </c>
      <c r="D1143" s="17">
        <v>18</v>
      </c>
      <c r="E1143">
        <v>6</v>
      </c>
      <c r="F1143">
        <v>6</v>
      </c>
      <c r="G1143">
        <v>2</v>
      </c>
      <c r="H1143">
        <v>0</v>
      </c>
      <c r="I1143">
        <v>0</v>
      </c>
      <c r="J1143">
        <v>0</v>
      </c>
      <c r="K1143">
        <v>2</v>
      </c>
      <c r="L1143">
        <v>0</v>
      </c>
      <c r="M1143">
        <v>0</v>
      </c>
      <c r="N1143">
        <v>0</v>
      </c>
      <c r="O1143">
        <v>0</v>
      </c>
      <c r="P1143">
        <v>0</v>
      </c>
      <c r="Q1143">
        <v>0</v>
      </c>
      <c r="R1143">
        <v>0</v>
      </c>
      <c r="S1143" s="32">
        <f t="shared" si="92"/>
        <v>0</v>
      </c>
      <c r="T1143" s="32">
        <f t="shared" si="93"/>
        <v>0</v>
      </c>
      <c r="U1143" s="32">
        <f t="shared" si="94"/>
        <v>0</v>
      </c>
      <c r="V1143" s="33">
        <f>VLOOKUP(C1143,Schedule!$B$3:$T$11,INPUT!D1143+1,FALSE)</f>
        <v>5</v>
      </c>
    </row>
    <row r="1144" spans="1:22" ht="15" x14ac:dyDescent="0.25">
      <c r="A1144" s="1">
        <v>55</v>
      </c>
      <c r="B1144" t="str">
        <f t="shared" si="90"/>
        <v>Mike McCoy</v>
      </c>
      <c r="C1144">
        <f t="shared" si="91"/>
        <v>8</v>
      </c>
      <c r="D1144" s="17">
        <v>18</v>
      </c>
      <c r="E1144">
        <v>6</v>
      </c>
      <c r="F1144">
        <v>5</v>
      </c>
      <c r="G1144">
        <v>2</v>
      </c>
      <c r="H1144">
        <v>0</v>
      </c>
      <c r="I1144">
        <v>1</v>
      </c>
      <c r="J1144">
        <v>0</v>
      </c>
      <c r="K1144">
        <v>2</v>
      </c>
      <c r="L1144">
        <v>0</v>
      </c>
      <c r="M1144">
        <v>0</v>
      </c>
      <c r="N1144">
        <v>0</v>
      </c>
      <c r="O1144">
        <v>0</v>
      </c>
      <c r="P1144">
        <v>0</v>
      </c>
      <c r="Q1144">
        <v>0</v>
      </c>
      <c r="R1144">
        <v>0</v>
      </c>
      <c r="S1144" s="32">
        <f t="shared" si="92"/>
        <v>0</v>
      </c>
      <c r="T1144" s="32">
        <f t="shared" si="93"/>
        <v>0</v>
      </c>
      <c r="U1144" s="32">
        <f t="shared" si="94"/>
        <v>0</v>
      </c>
      <c r="V1144" s="33">
        <f>VLOOKUP(C1144,Schedule!$B$3:$T$11,INPUT!D1144+1,FALSE)</f>
        <v>5</v>
      </c>
    </row>
    <row r="1145" spans="1:22" ht="15" x14ac:dyDescent="0.25">
      <c r="A1145" s="1">
        <v>56</v>
      </c>
      <c r="B1145" t="str">
        <f t="shared" si="90"/>
        <v>Sam Scharenberg</v>
      </c>
      <c r="C1145">
        <f t="shared" si="91"/>
        <v>8</v>
      </c>
      <c r="D1145" s="17">
        <v>18</v>
      </c>
      <c r="E1145">
        <v>5</v>
      </c>
      <c r="F1145">
        <v>4</v>
      </c>
      <c r="G1145">
        <v>1</v>
      </c>
      <c r="H1145">
        <v>0</v>
      </c>
      <c r="I1145">
        <v>0</v>
      </c>
      <c r="J1145">
        <v>1</v>
      </c>
      <c r="K1145">
        <v>1</v>
      </c>
      <c r="L1145">
        <v>0</v>
      </c>
      <c r="M1145">
        <v>0</v>
      </c>
      <c r="N1145">
        <v>0</v>
      </c>
      <c r="O1145">
        <v>0</v>
      </c>
      <c r="P1145">
        <v>0</v>
      </c>
      <c r="Q1145">
        <v>0</v>
      </c>
      <c r="R1145">
        <v>0</v>
      </c>
      <c r="S1145" s="32">
        <f t="shared" si="92"/>
        <v>0</v>
      </c>
      <c r="T1145" s="32">
        <f t="shared" si="93"/>
        <v>0</v>
      </c>
      <c r="U1145" s="32">
        <f t="shared" si="94"/>
        <v>0</v>
      </c>
      <c r="V1145" s="33">
        <f>VLOOKUP(C1145,Schedule!$B$3:$T$11,INPUT!D1145+1,FALSE)</f>
        <v>5</v>
      </c>
    </row>
    <row r="1146" spans="1:22" ht="15" x14ac:dyDescent="0.25">
      <c r="A1146" s="1">
        <v>57</v>
      </c>
      <c r="B1146" t="str">
        <f t="shared" si="90"/>
        <v>Sean Lewis</v>
      </c>
      <c r="C1146">
        <f t="shared" si="91"/>
        <v>8</v>
      </c>
      <c r="D1146" s="17">
        <v>18</v>
      </c>
      <c r="E1146">
        <v>0</v>
      </c>
      <c r="F1146">
        <v>0</v>
      </c>
      <c r="G1146">
        <v>0</v>
      </c>
      <c r="H1146">
        <v>0</v>
      </c>
      <c r="I1146">
        <v>0</v>
      </c>
      <c r="J1146">
        <v>0</v>
      </c>
      <c r="K1146">
        <v>0</v>
      </c>
      <c r="L1146">
        <v>0</v>
      </c>
      <c r="M1146">
        <v>0</v>
      </c>
      <c r="N1146">
        <v>0</v>
      </c>
      <c r="O1146">
        <v>0</v>
      </c>
      <c r="P1146">
        <v>0</v>
      </c>
      <c r="Q1146">
        <v>0</v>
      </c>
      <c r="R1146">
        <v>0</v>
      </c>
      <c r="S1146" s="32">
        <f t="shared" si="92"/>
        <v>0</v>
      </c>
      <c r="T1146" s="32">
        <f t="shared" si="93"/>
        <v>0</v>
      </c>
      <c r="U1146" s="32">
        <f t="shared" si="94"/>
        <v>0</v>
      </c>
      <c r="V1146" s="33">
        <f>VLOOKUP(C1146,Schedule!$B$3:$T$11,INPUT!D1146+1,FALSE)</f>
        <v>5</v>
      </c>
    </row>
    <row r="1147" spans="1:22" ht="15" x14ac:dyDescent="0.25">
      <c r="A1147" s="1">
        <v>58</v>
      </c>
      <c r="B1147" t="str">
        <f t="shared" si="90"/>
        <v>Ted Wiese</v>
      </c>
      <c r="C1147">
        <f t="shared" si="91"/>
        <v>9</v>
      </c>
      <c r="D1147" s="17">
        <v>18</v>
      </c>
      <c r="E1147">
        <v>0</v>
      </c>
      <c r="F1147">
        <v>0</v>
      </c>
      <c r="G1147">
        <v>0</v>
      </c>
      <c r="H1147">
        <v>0</v>
      </c>
      <c r="I1147">
        <v>0</v>
      </c>
      <c r="J1147">
        <v>0</v>
      </c>
      <c r="K1147">
        <v>0</v>
      </c>
      <c r="L1147">
        <v>0</v>
      </c>
      <c r="M1147">
        <v>0</v>
      </c>
      <c r="N1147">
        <v>0</v>
      </c>
      <c r="O1147">
        <v>0</v>
      </c>
      <c r="P1147">
        <v>0</v>
      </c>
      <c r="Q1147">
        <v>0</v>
      </c>
      <c r="R1147">
        <v>0</v>
      </c>
      <c r="S1147" s="32">
        <f t="shared" si="92"/>
        <v>0</v>
      </c>
      <c r="T1147" s="32">
        <f t="shared" si="93"/>
        <v>0</v>
      </c>
      <c r="U1147" s="32">
        <f t="shared" si="94"/>
        <v>0</v>
      </c>
      <c r="V1147" s="33">
        <f>VLOOKUP(C1147,Schedule!$B$3:$T$11,INPUT!D1147+1,FALSE)</f>
        <v>1</v>
      </c>
    </row>
    <row r="1148" spans="1:22" ht="15" x14ac:dyDescent="0.25">
      <c r="A1148" s="1">
        <v>59</v>
      </c>
      <c r="B1148" t="str">
        <f t="shared" si="90"/>
        <v>Bob Farrell</v>
      </c>
      <c r="C1148">
        <f t="shared" si="91"/>
        <v>9</v>
      </c>
      <c r="D1148" s="17">
        <v>18</v>
      </c>
      <c r="E1148">
        <v>0</v>
      </c>
      <c r="F1148">
        <v>0</v>
      </c>
      <c r="G1148">
        <v>0</v>
      </c>
      <c r="H1148">
        <v>0</v>
      </c>
      <c r="I1148">
        <v>0</v>
      </c>
      <c r="J1148">
        <v>0</v>
      </c>
      <c r="K1148">
        <v>0</v>
      </c>
      <c r="L1148">
        <v>0</v>
      </c>
      <c r="M1148">
        <v>0</v>
      </c>
      <c r="N1148">
        <v>0</v>
      </c>
      <c r="O1148">
        <v>0</v>
      </c>
      <c r="P1148">
        <v>0</v>
      </c>
      <c r="Q1148">
        <v>0</v>
      </c>
      <c r="R1148">
        <v>0</v>
      </c>
      <c r="S1148" s="32">
        <f t="shared" si="92"/>
        <v>0</v>
      </c>
      <c r="T1148" s="32">
        <f t="shared" si="93"/>
        <v>0</v>
      </c>
      <c r="U1148" s="32">
        <f t="shared" si="94"/>
        <v>0</v>
      </c>
      <c r="V1148" s="33">
        <f>VLOOKUP(C1148,Schedule!$B$3:$T$11,INPUT!D1148+1,FALSE)</f>
        <v>1</v>
      </c>
    </row>
    <row r="1149" spans="1:22" ht="15" x14ac:dyDescent="0.25">
      <c r="A1149" s="1">
        <v>60</v>
      </c>
      <c r="B1149" t="str">
        <f t="shared" si="90"/>
        <v>Jimbo Smith</v>
      </c>
      <c r="C1149">
        <f t="shared" si="91"/>
        <v>9</v>
      </c>
      <c r="D1149" s="17">
        <v>18</v>
      </c>
      <c r="E1149">
        <v>0</v>
      </c>
      <c r="F1149">
        <v>0</v>
      </c>
      <c r="G1149">
        <v>0</v>
      </c>
      <c r="H1149">
        <v>0</v>
      </c>
      <c r="I1149">
        <v>0</v>
      </c>
      <c r="J1149">
        <v>0</v>
      </c>
      <c r="K1149">
        <v>0</v>
      </c>
      <c r="L1149">
        <v>0</v>
      </c>
      <c r="M1149">
        <v>0</v>
      </c>
      <c r="N1149">
        <v>0</v>
      </c>
      <c r="O1149">
        <v>0</v>
      </c>
      <c r="P1149">
        <v>0</v>
      </c>
      <c r="Q1149">
        <v>0</v>
      </c>
      <c r="R1149">
        <v>0</v>
      </c>
      <c r="S1149" s="32">
        <f t="shared" si="92"/>
        <v>0</v>
      </c>
      <c r="T1149" s="32">
        <f t="shared" si="93"/>
        <v>0</v>
      </c>
      <c r="U1149" s="32">
        <f t="shared" si="94"/>
        <v>0</v>
      </c>
      <c r="V1149" s="33">
        <f>VLOOKUP(C1149,Schedule!$B$3:$T$11,INPUT!D1149+1,FALSE)</f>
        <v>1</v>
      </c>
    </row>
    <row r="1150" spans="1:22" ht="15" x14ac:dyDescent="0.25">
      <c r="A1150" s="1">
        <v>61</v>
      </c>
      <c r="B1150" t="str">
        <f t="shared" si="90"/>
        <v>Mike Gebhardt</v>
      </c>
      <c r="C1150">
        <f t="shared" si="91"/>
        <v>9</v>
      </c>
      <c r="D1150" s="17">
        <v>18</v>
      </c>
      <c r="E1150">
        <v>0</v>
      </c>
      <c r="F1150">
        <v>0</v>
      </c>
      <c r="G1150">
        <v>0</v>
      </c>
      <c r="H1150">
        <v>0</v>
      </c>
      <c r="I1150">
        <v>0</v>
      </c>
      <c r="J1150">
        <v>0</v>
      </c>
      <c r="K1150">
        <v>0</v>
      </c>
      <c r="L1150">
        <v>0</v>
      </c>
      <c r="M1150">
        <v>0</v>
      </c>
      <c r="N1150">
        <v>0</v>
      </c>
      <c r="O1150">
        <v>0</v>
      </c>
      <c r="P1150">
        <v>0</v>
      </c>
      <c r="Q1150">
        <v>0</v>
      </c>
      <c r="R1150">
        <v>0</v>
      </c>
      <c r="S1150" s="32">
        <f t="shared" si="92"/>
        <v>0</v>
      </c>
      <c r="T1150" s="32">
        <f t="shared" si="93"/>
        <v>0</v>
      </c>
      <c r="U1150" s="32">
        <f t="shared" si="94"/>
        <v>0</v>
      </c>
      <c r="V1150" s="33">
        <f>VLOOKUP(C1150,Schedule!$B$3:$T$11,INPUT!D1150+1,FALSE)</f>
        <v>1</v>
      </c>
    </row>
    <row r="1151" spans="1:22" ht="15" x14ac:dyDescent="0.25">
      <c r="A1151" s="1">
        <v>62</v>
      </c>
      <c r="B1151" t="str">
        <f t="shared" si="90"/>
        <v>Larry Lasley</v>
      </c>
      <c r="C1151">
        <f t="shared" si="91"/>
        <v>9</v>
      </c>
      <c r="D1151" s="17">
        <v>18</v>
      </c>
      <c r="E1151">
        <v>0</v>
      </c>
      <c r="F1151">
        <v>0</v>
      </c>
      <c r="G1151">
        <v>0</v>
      </c>
      <c r="H1151">
        <v>0</v>
      </c>
      <c r="I1151">
        <v>0</v>
      </c>
      <c r="J1151">
        <v>0</v>
      </c>
      <c r="K1151">
        <v>0</v>
      </c>
      <c r="L1151">
        <v>0</v>
      </c>
      <c r="M1151">
        <v>0</v>
      </c>
      <c r="N1151">
        <v>0</v>
      </c>
      <c r="O1151">
        <v>0</v>
      </c>
      <c r="P1151">
        <v>0</v>
      </c>
      <c r="Q1151">
        <v>0</v>
      </c>
      <c r="R1151">
        <v>0</v>
      </c>
      <c r="S1151" s="32">
        <f t="shared" si="92"/>
        <v>0</v>
      </c>
      <c r="T1151" s="32">
        <f t="shared" si="93"/>
        <v>0</v>
      </c>
      <c r="U1151" s="32">
        <f t="shared" si="94"/>
        <v>0</v>
      </c>
      <c r="V1151" s="33">
        <f>VLOOKUP(C1151,Schedule!$B$3:$T$11,INPUT!D1151+1,FALSE)</f>
        <v>1</v>
      </c>
    </row>
    <row r="1152" spans="1:22" ht="15" x14ac:dyDescent="0.25">
      <c r="A1152" s="1">
        <v>63</v>
      </c>
      <c r="B1152" t="str">
        <f t="shared" si="90"/>
        <v>Doug McCluskey</v>
      </c>
      <c r="C1152">
        <f t="shared" si="91"/>
        <v>9</v>
      </c>
      <c r="D1152" s="17">
        <v>18</v>
      </c>
      <c r="E1152">
        <v>0</v>
      </c>
      <c r="F1152">
        <v>0</v>
      </c>
      <c r="G1152">
        <v>0</v>
      </c>
      <c r="H1152">
        <v>0</v>
      </c>
      <c r="I1152">
        <v>0</v>
      </c>
      <c r="J1152">
        <v>0</v>
      </c>
      <c r="K1152">
        <v>0</v>
      </c>
      <c r="L1152">
        <v>0</v>
      </c>
      <c r="M1152">
        <v>0</v>
      </c>
      <c r="N1152">
        <v>0</v>
      </c>
      <c r="O1152">
        <v>0</v>
      </c>
      <c r="P1152">
        <v>0</v>
      </c>
      <c r="Q1152">
        <v>0</v>
      </c>
      <c r="R1152">
        <v>0</v>
      </c>
      <c r="S1152" s="32">
        <f t="shared" si="92"/>
        <v>0</v>
      </c>
      <c r="T1152" s="32">
        <f t="shared" si="93"/>
        <v>0</v>
      </c>
      <c r="U1152" s="32">
        <f t="shared" si="94"/>
        <v>0</v>
      </c>
      <c r="V1152" s="33">
        <f>VLOOKUP(C1152,Schedule!$B$3:$T$11,INPUT!D1152+1,FALSE)</f>
        <v>1</v>
      </c>
    </row>
    <row r="1153" spans="1:22" ht="15" x14ac:dyDescent="0.25">
      <c r="A1153" s="1">
        <v>64</v>
      </c>
      <c r="B1153" t="str">
        <f t="shared" si="90"/>
        <v>Tyler Rosen</v>
      </c>
      <c r="C1153">
        <f t="shared" si="91"/>
        <v>9</v>
      </c>
      <c r="D1153" s="17">
        <v>18</v>
      </c>
      <c r="E1153">
        <v>0</v>
      </c>
      <c r="F1153">
        <v>0</v>
      </c>
      <c r="G1153">
        <v>0</v>
      </c>
      <c r="H1153">
        <v>0</v>
      </c>
      <c r="I1153">
        <v>0</v>
      </c>
      <c r="J1153">
        <v>0</v>
      </c>
      <c r="K1153">
        <v>0</v>
      </c>
      <c r="L1153">
        <v>0</v>
      </c>
      <c r="M1153">
        <v>0</v>
      </c>
      <c r="N1153">
        <v>0</v>
      </c>
      <c r="O1153">
        <v>0</v>
      </c>
      <c r="P1153">
        <v>0</v>
      </c>
      <c r="Q1153">
        <v>0</v>
      </c>
      <c r="R1153">
        <v>0</v>
      </c>
      <c r="S1153" s="32">
        <f t="shared" si="92"/>
        <v>0</v>
      </c>
      <c r="T1153" s="32">
        <f t="shared" si="93"/>
        <v>0</v>
      </c>
      <c r="U1153" s="32">
        <f t="shared" si="94"/>
        <v>0</v>
      </c>
      <c r="V1153" s="33">
        <f>VLOOKUP(C1153,Schedule!$B$3:$T$11,INPUT!D1153+1,FALSE)</f>
        <v>1</v>
      </c>
    </row>
  </sheetData>
  <autoFilter ref="A1:V1153" xr:uid="{A4A0E241-B3E2-4368-99AC-9F87449F833C}"/>
  <conditionalFormatting sqref="S2:U1048576">
    <cfRule type="cellIs" dxfId="1" priority="20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5B777-37F4-4731-B623-14E0C141A30A}">
  <dimension ref="A1:U66"/>
  <sheetViews>
    <sheetView topLeftCell="A32" workbookViewId="0">
      <selection activeCell="A2" sqref="A2:U65"/>
    </sheetView>
  </sheetViews>
  <sheetFormatPr defaultRowHeight="14.25" x14ac:dyDescent="0.2"/>
  <cols>
    <col min="1" max="1" width="2.625" bestFit="1" customWidth="1"/>
    <col min="2" max="2" width="15.875" bestFit="1" customWidth="1"/>
    <col min="3" max="4" width="5.625" bestFit="1" customWidth="1"/>
    <col min="5" max="5" width="4.375" bestFit="1" customWidth="1"/>
    <col min="6" max="6" width="3.25" bestFit="1" customWidth="1"/>
    <col min="7" max="7" width="2.125" bestFit="1" customWidth="1"/>
    <col min="8" max="8" width="3.875" bestFit="1" customWidth="1"/>
    <col min="9" max="9" width="3.375" bestFit="1" customWidth="1"/>
    <col min="10" max="10" width="4.625" bestFit="1" customWidth="1"/>
    <col min="11" max="13" width="3.125" bestFit="1" customWidth="1"/>
    <col min="14" max="14" width="3.5" bestFit="1" customWidth="1"/>
    <col min="15" max="15" width="2.75" bestFit="1" customWidth="1"/>
    <col min="16" max="16" width="1.875" bestFit="1" customWidth="1"/>
    <col min="17" max="17" width="2" bestFit="1" customWidth="1"/>
    <col min="18" max="18" width="2.125" bestFit="1" customWidth="1"/>
    <col min="19" max="19" width="9.75" bestFit="1" customWidth="1"/>
    <col min="20" max="20" width="10.125" bestFit="1" customWidth="1"/>
  </cols>
  <sheetData>
    <row r="1" spans="1:21" x14ac:dyDescent="0.2">
      <c r="A1" t="s">
        <v>76</v>
      </c>
      <c r="B1" t="s">
        <v>1</v>
      </c>
      <c r="C1" t="s">
        <v>56</v>
      </c>
      <c r="D1" s="17" t="s">
        <v>99</v>
      </c>
      <c r="E1" t="s">
        <v>63</v>
      </c>
      <c r="F1" t="s">
        <v>64</v>
      </c>
      <c r="G1" t="s">
        <v>65</v>
      </c>
      <c r="H1" t="s">
        <v>68</v>
      </c>
      <c r="I1" t="s">
        <v>66</v>
      </c>
      <c r="J1" t="s">
        <v>67</v>
      </c>
      <c r="K1" t="s">
        <v>72</v>
      </c>
      <c r="L1" t="s">
        <v>73</v>
      </c>
      <c r="M1" t="s">
        <v>74</v>
      </c>
      <c r="N1" t="s">
        <v>75</v>
      </c>
      <c r="O1" t="s">
        <v>59</v>
      </c>
      <c r="P1" t="s">
        <v>60</v>
      </c>
      <c r="Q1" t="s">
        <v>61</v>
      </c>
      <c r="R1" t="s">
        <v>98</v>
      </c>
      <c r="S1" s="20" t="s">
        <v>78</v>
      </c>
      <c r="T1" s="20" t="s">
        <v>79</v>
      </c>
      <c r="U1" s="20" t="s">
        <v>80</v>
      </c>
    </row>
    <row r="2" spans="1:21" ht="15" x14ac:dyDescent="0.25">
      <c r="A2" s="1">
        <v>1</v>
      </c>
      <c r="B2" t="str">
        <f t="shared" ref="B2:B65" si="0">VLOOKUP(A2,RosterVL,2,FALSE)</f>
        <v>Phil Alles</v>
      </c>
      <c r="C2">
        <f t="shared" ref="C2:C65" si="1">VLOOKUP(A2,RosterVL,3,FALSE)</f>
        <v>1</v>
      </c>
      <c r="D2" s="17">
        <v>18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 s="20">
        <f>IF(SUM(K2:N2)=G2,0,1)</f>
        <v>0</v>
      </c>
      <c r="T2" s="20">
        <f>IF(SUM(F2,I2,J2)=E2,0,1)</f>
        <v>0</v>
      </c>
      <c r="U2" s="20">
        <f>IF(E2-SUM(I2,J2)=F2,0,1)</f>
        <v>0</v>
      </c>
    </row>
    <row r="3" spans="1:21" ht="15" x14ac:dyDescent="0.25">
      <c r="A3" s="1">
        <v>2</v>
      </c>
      <c r="B3" t="str">
        <f t="shared" si="0"/>
        <v>Mike Rainbolt</v>
      </c>
      <c r="C3">
        <f t="shared" si="1"/>
        <v>1</v>
      </c>
      <c r="D3" s="17">
        <v>18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 s="20">
        <f t="shared" ref="S3:S65" si="2">IF(SUM(K3:N3)=G3,0,1)</f>
        <v>0</v>
      </c>
      <c r="T3" s="20">
        <f t="shared" ref="T3:T65" si="3">IF(SUM(F3,I3,J3)=E3,0,1)</f>
        <v>0</v>
      </c>
      <c r="U3" s="20">
        <f t="shared" ref="U3:U65" si="4">IF(E3-SUM(I3,J3)=F3,0,1)</f>
        <v>0</v>
      </c>
    </row>
    <row r="4" spans="1:21" ht="15" x14ac:dyDescent="0.25">
      <c r="A4" s="1">
        <v>3</v>
      </c>
      <c r="B4" t="str">
        <f t="shared" si="0"/>
        <v>Steven Dooley</v>
      </c>
      <c r="C4">
        <f t="shared" si="1"/>
        <v>1</v>
      </c>
      <c r="D4" s="17">
        <v>18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 s="20">
        <f t="shared" si="2"/>
        <v>0</v>
      </c>
      <c r="T4" s="20">
        <f t="shared" si="3"/>
        <v>0</v>
      </c>
      <c r="U4" s="20">
        <f t="shared" si="4"/>
        <v>0</v>
      </c>
    </row>
    <row r="5" spans="1:21" ht="15" x14ac:dyDescent="0.25">
      <c r="A5" s="1">
        <v>4</v>
      </c>
      <c r="B5" t="str">
        <f t="shared" si="0"/>
        <v>Dave Kohring</v>
      </c>
      <c r="C5">
        <f t="shared" si="1"/>
        <v>1</v>
      </c>
      <c r="D5" s="17">
        <v>18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 s="20">
        <f t="shared" si="2"/>
        <v>0</v>
      </c>
      <c r="T5" s="20">
        <f t="shared" si="3"/>
        <v>0</v>
      </c>
      <c r="U5" s="20">
        <f t="shared" si="4"/>
        <v>0</v>
      </c>
    </row>
    <row r="6" spans="1:21" ht="15" x14ac:dyDescent="0.25">
      <c r="A6" s="1">
        <v>5</v>
      </c>
      <c r="B6" t="str">
        <f t="shared" si="0"/>
        <v>Rick Funk</v>
      </c>
      <c r="C6">
        <f t="shared" si="1"/>
        <v>1</v>
      </c>
      <c r="D6" s="17">
        <v>18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 s="20">
        <f t="shared" si="2"/>
        <v>0</v>
      </c>
      <c r="T6" s="20">
        <f t="shared" si="3"/>
        <v>0</v>
      </c>
      <c r="U6" s="20">
        <f t="shared" si="4"/>
        <v>0</v>
      </c>
    </row>
    <row r="7" spans="1:21" ht="15" x14ac:dyDescent="0.25">
      <c r="A7" s="1">
        <v>6</v>
      </c>
      <c r="B7" t="str">
        <f t="shared" si="0"/>
        <v>Marc Rosen</v>
      </c>
      <c r="C7">
        <f t="shared" si="1"/>
        <v>1</v>
      </c>
      <c r="D7" s="17">
        <v>18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 s="20">
        <f t="shared" si="2"/>
        <v>0</v>
      </c>
      <c r="T7" s="20">
        <f t="shared" si="3"/>
        <v>0</v>
      </c>
      <c r="U7" s="20">
        <f t="shared" si="4"/>
        <v>0</v>
      </c>
    </row>
    <row r="8" spans="1:21" ht="15" x14ac:dyDescent="0.25">
      <c r="A8" s="1">
        <v>7</v>
      </c>
      <c r="B8" t="str">
        <f t="shared" si="0"/>
        <v>Jeremy Lentz</v>
      </c>
      <c r="C8">
        <f t="shared" si="1"/>
        <v>1</v>
      </c>
      <c r="D8" s="17">
        <v>18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 s="20">
        <f t="shared" si="2"/>
        <v>0</v>
      </c>
      <c r="T8" s="20">
        <f t="shared" si="3"/>
        <v>0</v>
      </c>
      <c r="U8" s="20">
        <f t="shared" si="4"/>
        <v>0</v>
      </c>
    </row>
    <row r="9" spans="1:21" ht="15" x14ac:dyDescent="0.25">
      <c r="A9" s="1">
        <v>8</v>
      </c>
      <c r="B9" t="str">
        <f t="shared" si="0"/>
        <v>Donnie Rulo</v>
      </c>
      <c r="C9">
        <f t="shared" si="1"/>
        <v>2</v>
      </c>
      <c r="D9" s="17">
        <v>18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 s="20">
        <f t="shared" si="2"/>
        <v>0</v>
      </c>
      <c r="T9" s="20">
        <f t="shared" si="3"/>
        <v>0</v>
      </c>
      <c r="U9" s="20">
        <f t="shared" si="4"/>
        <v>0</v>
      </c>
    </row>
    <row r="10" spans="1:21" ht="15" x14ac:dyDescent="0.25">
      <c r="A10" s="1">
        <v>9</v>
      </c>
      <c r="B10" t="str">
        <f t="shared" si="0"/>
        <v>Ernie Luna</v>
      </c>
      <c r="C10">
        <f t="shared" si="1"/>
        <v>2</v>
      </c>
      <c r="D10" s="17">
        <v>18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 s="20">
        <f t="shared" si="2"/>
        <v>0</v>
      </c>
      <c r="T10" s="20">
        <f t="shared" si="3"/>
        <v>0</v>
      </c>
      <c r="U10" s="20">
        <f t="shared" si="4"/>
        <v>0</v>
      </c>
    </row>
    <row r="11" spans="1:21" ht="15" x14ac:dyDescent="0.25">
      <c r="A11" s="1">
        <v>10</v>
      </c>
      <c r="B11" t="str">
        <f t="shared" si="0"/>
        <v>Lee Renfrow</v>
      </c>
      <c r="C11">
        <f t="shared" si="1"/>
        <v>2</v>
      </c>
      <c r="D11" s="17">
        <v>18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 s="20">
        <f t="shared" si="2"/>
        <v>0</v>
      </c>
      <c r="T11" s="20">
        <f t="shared" si="3"/>
        <v>0</v>
      </c>
      <c r="U11" s="20">
        <f t="shared" si="4"/>
        <v>0</v>
      </c>
    </row>
    <row r="12" spans="1:21" ht="15" x14ac:dyDescent="0.25">
      <c r="A12" s="1">
        <v>11</v>
      </c>
      <c r="B12" t="str">
        <f t="shared" si="0"/>
        <v>Ruben Plancart</v>
      </c>
      <c r="C12">
        <f t="shared" si="1"/>
        <v>2</v>
      </c>
      <c r="D12" s="17">
        <v>18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 s="20">
        <f t="shared" si="2"/>
        <v>0</v>
      </c>
      <c r="T12" s="20">
        <f t="shared" si="3"/>
        <v>0</v>
      </c>
      <c r="U12" s="20">
        <f t="shared" si="4"/>
        <v>0</v>
      </c>
    </row>
    <row r="13" spans="1:21" ht="15" x14ac:dyDescent="0.25">
      <c r="A13" s="1">
        <v>12</v>
      </c>
      <c r="B13" t="str">
        <f t="shared" si="0"/>
        <v>Gerald Brown</v>
      </c>
      <c r="C13">
        <f t="shared" si="1"/>
        <v>2</v>
      </c>
      <c r="D13" s="17">
        <v>18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 s="20">
        <f t="shared" si="2"/>
        <v>0</v>
      </c>
      <c r="T13" s="20">
        <f t="shared" si="3"/>
        <v>0</v>
      </c>
      <c r="U13" s="20">
        <f t="shared" si="4"/>
        <v>0</v>
      </c>
    </row>
    <row r="14" spans="1:21" ht="15" x14ac:dyDescent="0.25">
      <c r="A14" s="1">
        <v>13</v>
      </c>
      <c r="B14" t="str">
        <f t="shared" si="0"/>
        <v>Mike Jung</v>
      </c>
      <c r="C14">
        <f t="shared" si="1"/>
        <v>2</v>
      </c>
      <c r="D14" s="17">
        <v>18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 s="20">
        <f t="shared" si="2"/>
        <v>0</v>
      </c>
      <c r="T14" s="20">
        <f t="shared" si="3"/>
        <v>0</v>
      </c>
      <c r="U14" s="20">
        <f t="shared" si="4"/>
        <v>0</v>
      </c>
    </row>
    <row r="15" spans="1:21" ht="15" x14ac:dyDescent="0.25">
      <c r="A15" s="1">
        <v>14</v>
      </c>
      <c r="B15" t="str">
        <f t="shared" si="0"/>
        <v>Paul Thomas</v>
      </c>
      <c r="C15">
        <f t="shared" si="1"/>
        <v>2</v>
      </c>
      <c r="D15" s="17">
        <v>18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 s="20">
        <f t="shared" si="2"/>
        <v>0</v>
      </c>
      <c r="T15" s="20">
        <f t="shared" si="3"/>
        <v>0</v>
      </c>
      <c r="U15" s="20">
        <f t="shared" si="4"/>
        <v>0</v>
      </c>
    </row>
    <row r="16" spans="1:21" ht="15" x14ac:dyDescent="0.25">
      <c r="A16" s="1">
        <v>15</v>
      </c>
      <c r="B16" t="str">
        <f t="shared" si="0"/>
        <v>Sean Peters</v>
      </c>
      <c r="C16">
        <f t="shared" si="1"/>
        <v>3</v>
      </c>
      <c r="D16" s="17">
        <v>18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 s="20">
        <f t="shared" si="2"/>
        <v>0</v>
      </c>
      <c r="T16" s="20">
        <f t="shared" si="3"/>
        <v>0</v>
      </c>
      <c r="U16" s="20">
        <f t="shared" si="4"/>
        <v>0</v>
      </c>
    </row>
    <row r="17" spans="1:21" ht="15" x14ac:dyDescent="0.25">
      <c r="A17" s="1">
        <v>16</v>
      </c>
      <c r="B17" t="str">
        <f t="shared" si="0"/>
        <v>Brendan Murphy</v>
      </c>
      <c r="C17">
        <f t="shared" si="1"/>
        <v>3</v>
      </c>
      <c r="D17" s="17">
        <v>18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 s="20">
        <f t="shared" si="2"/>
        <v>0</v>
      </c>
      <c r="T17" s="20">
        <f t="shared" si="3"/>
        <v>0</v>
      </c>
      <c r="U17" s="20">
        <f t="shared" si="4"/>
        <v>0</v>
      </c>
    </row>
    <row r="18" spans="1:21" ht="15" x14ac:dyDescent="0.25">
      <c r="A18" s="1">
        <v>17</v>
      </c>
      <c r="B18" t="str">
        <f t="shared" si="0"/>
        <v>Jim Gangloff</v>
      </c>
      <c r="C18">
        <f t="shared" si="1"/>
        <v>3</v>
      </c>
      <c r="D18" s="17">
        <v>18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 s="20">
        <f t="shared" si="2"/>
        <v>0</v>
      </c>
      <c r="T18" s="20">
        <f t="shared" si="3"/>
        <v>0</v>
      </c>
      <c r="U18" s="20">
        <f t="shared" si="4"/>
        <v>0</v>
      </c>
    </row>
    <row r="19" spans="1:21" ht="15" x14ac:dyDescent="0.25">
      <c r="A19" s="1">
        <v>18</v>
      </c>
      <c r="B19" t="str">
        <f t="shared" si="0"/>
        <v>Mitch Gangloff</v>
      </c>
      <c r="C19">
        <f t="shared" si="1"/>
        <v>3</v>
      </c>
      <c r="D19" s="17">
        <v>18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 s="20">
        <f t="shared" si="2"/>
        <v>0</v>
      </c>
      <c r="T19" s="20">
        <f t="shared" si="3"/>
        <v>0</v>
      </c>
      <c r="U19" s="20">
        <f t="shared" si="4"/>
        <v>0</v>
      </c>
    </row>
    <row r="20" spans="1:21" ht="15" x14ac:dyDescent="0.25">
      <c r="A20" s="1">
        <v>19</v>
      </c>
      <c r="B20" t="str">
        <f t="shared" si="0"/>
        <v>Brett Weber</v>
      </c>
      <c r="C20">
        <f t="shared" si="1"/>
        <v>3</v>
      </c>
      <c r="D20" s="17">
        <v>18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 s="20">
        <f t="shared" si="2"/>
        <v>0</v>
      </c>
      <c r="T20" s="20">
        <f t="shared" si="3"/>
        <v>0</v>
      </c>
      <c r="U20" s="20">
        <f t="shared" si="4"/>
        <v>0</v>
      </c>
    </row>
    <row r="21" spans="1:21" ht="15" x14ac:dyDescent="0.25">
      <c r="A21" s="1">
        <v>20</v>
      </c>
      <c r="B21" t="str">
        <f t="shared" si="0"/>
        <v>Matt Eike</v>
      </c>
      <c r="C21">
        <f t="shared" si="1"/>
        <v>3</v>
      </c>
      <c r="D21" s="17">
        <v>18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 s="20">
        <f t="shared" si="2"/>
        <v>0</v>
      </c>
      <c r="T21" s="20">
        <f t="shared" si="3"/>
        <v>0</v>
      </c>
      <c r="U21" s="20">
        <f t="shared" si="4"/>
        <v>0</v>
      </c>
    </row>
    <row r="22" spans="1:21" ht="15" x14ac:dyDescent="0.25">
      <c r="A22" s="1">
        <v>21</v>
      </c>
      <c r="B22" t="str">
        <f t="shared" si="0"/>
        <v>Gabe Brown</v>
      </c>
      <c r="C22">
        <f t="shared" si="1"/>
        <v>3</v>
      </c>
      <c r="D22" s="17">
        <v>18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 s="20">
        <f t="shared" si="2"/>
        <v>0</v>
      </c>
      <c r="T22" s="20">
        <f t="shared" si="3"/>
        <v>0</v>
      </c>
      <c r="U22" s="20">
        <f t="shared" si="4"/>
        <v>0</v>
      </c>
    </row>
    <row r="23" spans="1:21" ht="15" x14ac:dyDescent="0.25">
      <c r="A23" s="1">
        <v>22</v>
      </c>
      <c r="B23" t="str">
        <f t="shared" si="0"/>
        <v>Jim Schlereth</v>
      </c>
      <c r="C23">
        <f t="shared" si="1"/>
        <v>3</v>
      </c>
      <c r="D23" s="17">
        <v>18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 s="20">
        <f t="shared" si="2"/>
        <v>0</v>
      </c>
      <c r="T23" s="20">
        <f t="shared" si="3"/>
        <v>0</v>
      </c>
      <c r="U23" s="20">
        <f t="shared" si="4"/>
        <v>0</v>
      </c>
    </row>
    <row r="24" spans="1:21" ht="15" x14ac:dyDescent="0.25">
      <c r="A24" s="1">
        <v>23</v>
      </c>
      <c r="B24" t="str">
        <f t="shared" si="0"/>
        <v>Tyler Aholt</v>
      </c>
      <c r="C24">
        <f t="shared" si="1"/>
        <v>4</v>
      </c>
      <c r="D24" s="17">
        <v>18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 s="20">
        <f t="shared" si="2"/>
        <v>0</v>
      </c>
      <c r="T24" s="20">
        <f t="shared" si="3"/>
        <v>0</v>
      </c>
      <c r="U24" s="20">
        <f t="shared" si="4"/>
        <v>0</v>
      </c>
    </row>
    <row r="25" spans="1:21" ht="15" x14ac:dyDescent="0.25">
      <c r="A25" s="1">
        <v>24</v>
      </c>
      <c r="B25" t="str">
        <f t="shared" si="0"/>
        <v>Eric Enright</v>
      </c>
      <c r="C25">
        <f t="shared" si="1"/>
        <v>4</v>
      </c>
      <c r="D25" s="17">
        <v>18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 s="20">
        <f t="shared" si="2"/>
        <v>0</v>
      </c>
      <c r="T25" s="20">
        <f t="shared" si="3"/>
        <v>0</v>
      </c>
      <c r="U25" s="20">
        <f t="shared" si="4"/>
        <v>0</v>
      </c>
    </row>
    <row r="26" spans="1:21" ht="15" x14ac:dyDescent="0.25">
      <c r="A26" s="1">
        <v>25</v>
      </c>
      <c r="B26" t="str">
        <f t="shared" si="0"/>
        <v>Tony Glass</v>
      </c>
      <c r="C26">
        <f t="shared" si="1"/>
        <v>4</v>
      </c>
      <c r="D26" s="17">
        <v>18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 s="20">
        <f t="shared" si="2"/>
        <v>0</v>
      </c>
      <c r="T26" s="20">
        <f t="shared" si="3"/>
        <v>0</v>
      </c>
      <c r="U26" s="20">
        <f t="shared" si="4"/>
        <v>0</v>
      </c>
    </row>
    <row r="27" spans="1:21" ht="15" x14ac:dyDescent="0.25">
      <c r="A27" s="1">
        <v>26</v>
      </c>
      <c r="B27" t="str">
        <f t="shared" si="0"/>
        <v>Joe Wiese</v>
      </c>
      <c r="C27">
        <f t="shared" si="1"/>
        <v>4</v>
      </c>
      <c r="D27" s="17">
        <v>18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 s="20">
        <f t="shared" si="2"/>
        <v>0</v>
      </c>
      <c r="T27" s="20">
        <f t="shared" si="3"/>
        <v>0</v>
      </c>
      <c r="U27" s="20">
        <f t="shared" si="4"/>
        <v>0</v>
      </c>
    </row>
    <row r="28" spans="1:21" ht="15" x14ac:dyDescent="0.25">
      <c r="A28" s="1">
        <v>27</v>
      </c>
      <c r="B28" t="str">
        <f t="shared" si="0"/>
        <v>Phil Gangloff</v>
      </c>
      <c r="C28">
        <f t="shared" si="1"/>
        <v>4</v>
      </c>
      <c r="D28" s="17">
        <v>18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 s="20">
        <f t="shared" si="2"/>
        <v>0</v>
      </c>
      <c r="T28" s="20">
        <f t="shared" si="3"/>
        <v>0</v>
      </c>
      <c r="U28" s="20">
        <f t="shared" si="4"/>
        <v>0</v>
      </c>
    </row>
    <row r="29" spans="1:21" ht="15" x14ac:dyDescent="0.25">
      <c r="A29" s="1">
        <v>28</v>
      </c>
      <c r="B29" t="str">
        <f t="shared" si="0"/>
        <v>Mike Angelica</v>
      </c>
      <c r="C29">
        <f t="shared" si="1"/>
        <v>4</v>
      </c>
      <c r="D29" s="17">
        <v>18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 s="20">
        <f t="shared" si="2"/>
        <v>0</v>
      </c>
      <c r="T29" s="20">
        <f t="shared" si="3"/>
        <v>0</v>
      </c>
      <c r="U29" s="20">
        <f t="shared" si="4"/>
        <v>0</v>
      </c>
    </row>
    <row r="30" spans="1:21" ht="15" x14ac:dyDescent="0.25">
      <c r="A30" s="1">
        <v>29</v>
      </c>
      <c r="B30" t="str">
        <f t="shared" si="0"/>
        <v>Mike Weber</v>
      </c>
      <c r="C30">
        <f t="shared" si="1"/>
        <v>4</v>
      </c>
      <c r="D30" s="17">
        <v>18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 s="20">
        <f t="shared" si="2"/>
        <v>0</v>
      </c>
      <c r="T30" s="20">
        <f t="shared" si="3"/>
        <v>0</v>
      </c>
      <c r="U30" s="20">
        <f t="shared" si="4"/>
        <v>0</v>
      </c>
    </row>
    <row r="31" spans="1:21" ht="15" x14ac:dyDescent="0.25">
      <c r="A31" s="1">
        <v>30</v>
      </c>
      <c r="B31" t="str">
        <f t="shared" si="0"/>
        <v>Jack Fleming</v>
      </c>
      <c r="C31">
        <f t="shared" si="1"/>
        <v>5</v>
      </c>
      <c r="D31" s="17">
        <v>18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 s="20">
        <f t="shared" si="2"/>
        <v>0</v>
      </c>
      <c r="T31" s="20">
        <f t="shared" si="3"/>
        <v>0</v>
      </c>
      <c r="U31" s="20">
        <f t="shared" si="4"/>
        <v>0</v>
      </c>
    </row>
    <row r="32" spans="1:21" ht="15" x14ac:dyDescent="0.25">
      <c r="A32" s="1">
        <v>31</v>
      </c>
      <c r="B32" t="str">
        <f t="shared" si="0"/>
        <v>Tom McMahon</v>
      </c>
      <c r="C32">
        <f t="shared" si="1"/>
        <v>5</v>
      </c>
      <c r="D32" s="17">
        <v>18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 s="20">
        <f t="shared" si="2"/>
        <v>0</v>
      </c>
      <c r="T32" s="20">
        <f t="shared" si="3"/>
        <v>0</v>
      </c>
      <c r="U32" s="20">
        <f t="shared" si="4"/>
        <v>0</v>
      </c>
    </row>
    <row r="33" spans="1:21" ht="15" x14ac:dyDescent="0.25">
      <c r="A33" s="1">
        <v>32</v>
      </c>
      <c r="B33" t="str">
        <f t="shared" si="0"/>
        <v>Elliot Fish</v>
      </c>
      <c r="C33">
        <f t="shared" si="1"/>
        <v>5</v>
      </c>
      <c r="D33" s="17">
        <v>18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 s="20">
        <f t="shared" si="2"/>
        <v>0</v>
      </c>
      <c r="T33" s="20">
        <f t="shared" si="3"/>
        <v>0</v>
      </c>
      <c r="U33" s="20">
        <f t="shared" si="4"/>
        <v>0</v>
      </c>
    </row>
    <row r="34" spans="1:21" ht="15" x14ac:dyDescent="0.25">
      <c r="A34" s="1">
        <v>33</v>
      </c>
      <c r="B34" t="str">
        <f t="shared" si="0"/>
        <v>Gus Giegling</v>
      </c>
      <c r="C34">
        <f t="shared" si="1"/>
        <v>5</v>
      </c>
      <c r="D34" s="17">
        <v>18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 s="20">
        <f t="shared" si="2"/>
        <v>0</v>
      </c>
      <c r="T34" s="20">
        <f t="shared" si="3"/>
        <v>0</v>
      </c>
      <c r="U34" s="20">
        <f t="shared" si="4"/>
        <v>0</v>
      </c>
    </row>
    <row r="35" spans="1:21" ht="15" x14ac:dyDescent="0.25">
      <c r="A35" s="1">
        <v>34</v>
      </c>
      <c r="B35" t="str">
        <f t="shared" si="0"/>
        <v>Tommy Faulstich</v>
      </c>
      <c r="C35">
        <f t="shared" si="1"/>
        <v>5</v>
      </c>
      <c r="D35" s="17">
        <v>18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 s="20">
        <f t="shared" si="2"/>
        <v>0</v>
      </c>
      <c r="T35" s="20">
        <f t="shared" si="3"/>
        <v>0</v>
      </c>
      <c r="U35" s="20">
        <f t="shared" si="4"/>
        <v>0</v>
      </c>
    </row>
    <row r="36" spans="1:21" ht="15" x14ac:dyDescent="0.25">
      <c r="A36" s="1">
        <v>35</v>
      </c>
      <c r="B36" t="str">
        <f t="shared" si="0"/>
        <v>Andrew Evola</v>
      </c>
      <c r="C36">
        <f t="shared" si="1"/>
        <v>5</v>
      </c>
      <c r="D36" s="17">
        <v>18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 s="20">
        <f t="shared" si="2"/>
        <v>0</v>
      </c>
      <c r="T36" s="20">
        <f t="shared" si="3"/>
        <v>0</v>
      </c>
      <c r="U36" s="20">
        <f t="shared" si="4"/>
        <v>0</v>
      </c>
    </row>
    <row r="37" spans="1:21" ht="15" x14ac:dyDescent="0.25">
      <c r="A37" s="1">
        <v>36</v>
      </c>
      <c r="B37" t="str">
        <f t="shared" si="0"/>
        <v>Mark Connoley</v>
      </c>
      <c r="C37">
        <f t="shared" si="1"/>
        <v>5</v>
      </c>
      <c r="D37" s="17">
        <v>18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 s="20">
        <f t="shared" si="2"/>
        <v>0</v>
      </c>
      <c r="T37" s="20">
        <f t="shared" si="3"/>
        <v>0</v>
      </c>
      <c r="U37" s="20">
        <f t="shared" si="4"/>
        <v>0</v>
      </c>
    </row>
    <row r="38" spans="1:21" ht="15" x14ac:dyDescent="0.25">
      <c r="A38" s="1">
        <v>37</v>
      </c>
      <c r="B38" t="str">
        <f t="shared" si="0"/>
        <v>Tom Ciolek</v>
      </c>
      <c r="C38">
        <f t="shared" si="1"/>
        <v>6</v>
      </c>
      <c r="D38" s="17">
        <v>18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 s="20">
        <f t="shared" si="2"/>
        <v>0</v>
      </c>
      <c r="T38" s="20">
        <f t="shared" si="3"/>
        <v>0</v>
      </c>
      <c r="U38" s="20">
        <f t="shared" si="4"/>
        <v>0</v>
      </c>
    </row>
    <row r="39" spans="1:21" ht="15" x14ac:dyDescent="0.25">
      <c r="A39" s="1">
        <v>38</v>
      </c>
      <c r="B39" t="str">
        <f t="shared" si="0"/>
        <v>Joe Mathes</v>
      </c>
      <c r="C39">
        <f t="shared" si="1"/>
        <v>6</v>
      </c>
      <c r="D39" s="17">
        <v>18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 s="20">
        <f t="shared" si="2"/>
        <v>0</v>
      </c>
      <c r="T39" s="20">
        <f t="shared" si="3"/>
        <v>0</v>
      </c>
      <c r="U39" s="20">
        <f t="shared" si="4"/>
        <v>0</v>
      </c>
    </row>
    <row r="40" spans="1:21" ht="15" x14ac:dyDescent="0.25">
      <c r="A40" s="1">
        <v>39</v>
      </c>
      <c r="B40" t="str">
        <f t="shared" si="0"/>
        <v>Dan Suchman</v>
      </c>
      <c r="C40">
        <f t="shared" si="1"/>
        <v>6</v>
      </c>
      <c r="D40" s="17">
        <v>18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 s="20">
        <f t="shared" si="2"/>
        <v>0</v>
      </c>
      <c r="T40" s="20">
        <f t="shared" si="3"/>
        <v>0</v>
      </c>
      <c r="U40" s="20">
        <f t="shared" si="4"/>
        <v>0</v>
      </c>
    </row>
    <row r="41" spans="1:21" ht="15" x14ac:dyDescent="0.25">
      <c r="A41" s="1">
        <v>40</v>
      </c>
      <c r="B41" t="str">
        <f t="shared" si="0"/>
        <v>Tom Meadows</v>
      </c>
      <c r="C41">
        <f t="shared" si="1"/>
        <v>6</v>
      </c>
      <c r="D41" s="17">
        <v>18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 s="20">
        <f t="shared" si="2"/>
        <v>0</v>
      </c>
      <c r="T41" s="20">
        <f t="shared" si="3"/>
        <v>0</v>
      </c>
      <c r="U41" s="20">
        <f t="shared" si="4"/>
        <v>0</v>
      </c>
    </row>
    <row r="42" spans="1:21" ht="15" x14ac:dyDescent="0.25">
      <c r="A42" s="1">
        <v>41</v>
      </c>
      <c r="B42" t="str">
        <f t="shared" si="0"/>
        <v>Todd Pierson</v>
      </c>
      <c r="C42">
        <f t="shared" si="1"/>
        <v>6</v>
      </c>
      <c r="D42" s="17">
        <v>18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 s="20">
        <f t="shared" si="2"/>
        <v>0</v>
      </c>
      <c r="T42" s="20">
        <f t="shared" si="3"/>
        <v>0</v>
      </c>
      <c r="U42" s="20">
        <f t="shared" si="4"/>
        <v>0</v>
      </c>
    </row>
    <row r="43" spans="1:21" ht="15" x14ac:dyDescent="0.25">
      <c r="A43" s="1">
        <v>42</v>
      </c>
      <c r="B43" t="str">
        <f t="shared" si="0"/>
        <v>Tim O'Connell</v>
      </c>
      <c r="C43">
        <f t="shared" si="1"/>
        <v>6</v>
      </c>
      <c r="D43" s="17">
        <v>18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 s="20">
        <f t="shared" si="2"/>
        <v>0</v>
      </c>
      <c r="T43" s="20">
        <f t="shared" si="3"/>
        <v>0</v>
      </c>
      <c r="U43" s="20">
        <f t="shared" si="4"/>
        <v>0</v>
      </c>
    </row>
    <row r="44" spans="1:21" ht="15" x14ac:dyDescent="0.25">
      <c r="A44" s="1">
        <v>43</v>
      </c>
      <c r="B44" t="str">
        <f t="shared" si="0"/>
        <v>Pepe Greco</v>
      </c>
      <c r="C44">
        <f t="shared" si="1"/>
        <v>6</v>
      </c>
      <c r="D44" s="17">
        <v>18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 s="20">
        <f t="shared" si="2"/>
        <v>0</v>
      </c>
      <c r="T44" s="20">
        <f t="shared" si="3"/>
        <v>0</v>
      </c>
      <c r="U44" s="20">
        <f t="shared" si="4"/>
        <v>0</v>
      </c>
    </row>
    <row r="45" spans="1:21" ht="15" x14ac:dyDescent="0.25">
      <c r="A45" s="1">
        <v>44</v>
      </c>
      <c r="B45" t="str">
        <f t="shared" si="0"/>
        <v>Tony Mazzuca</v>
      </c>
      <c r="C45">
        <f t="shared" si="1"/>
        <v>7</v>
      </c>
      <c r="D45" s="17">
        <v>18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 s="20">
        <f t="shared" si="2"/>
        <v>0</v>
      </c>
      <c r="T45" s="20">
        <f t="shared" si="3"/>
        <v>0</v>
      </c>
      <c r="U45" s="20">
        <f t="shared" si="4"/>
        <v>0</v>
      </c>
    </row>
    <row r="46" spans="1:21" ht="15" x14ac:dyDescent="0.25">
      <c r="A46" s="1">
        <v>45</v>
      </c>
      <c r="B46" t="str">
        <f t="shared" si="0"/>
        <v>Sean Shoults</v>
      </c>
      <c r="C46">
        <f t="shared" si="1"/>
        <v>7</v>
      </c>
      <c r="D46" s="17">
        <v>18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 s="20">
        <f t="shared" si="2"/>
        <v>0</v>
      </c>
      <c r="T46" s="20">
        <f t="shared" si="3"/>
        <v>0</v>
      </c>
      <c r="U46" s="20">
        <f t="shared" si="4"/>
        <v>0</v>
      </c>
    </row>
    <row r="47" spans="1:21" ht="15" x14ac:dyDescent="0.25">
      <c r="A47" s="1">
        <v>46</v>
      </c>
      <c r="B47" t="str">
        <f t="shared" si="0"/>
        <v>Brian Cox</v>
      </c>
      <c r="C47">
        <f t="shared" si="1"/>
        <v>7</v>
      </c>
      <c r="D47" s="17">
        <v>18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 s="20">
        <f t="shared" si="2"/>
        <v>0</v>
      </c>
      <c r="T47" s="20">
        <f t="shared" si="3"/>
        <v>0</v>
      </c>
      <c r="U47" s="20">
        <f t="shared" si="4"/>
        <v>0</v>
      </c>
    </row>
    <row r="48" spans="1:21" ht="15" x14ac:dyDescent="0.25">
      <c r="A48" s="1">
        <v>47</v>
      </c>
      <c r="B48" t="str">
        <f t="shared" si="0"/>
        <v>Lou Cole</v>
      </c>
      <c r="C48">
        <f t="shared" si="1"/>
        <v>7</v>
      </c>
      <c r="D48" s="17">
        <v>18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 s="20">
        <f t="shared" si="2"/>
        <v>0</v>
      </c>
      <c r="T48" s="20">
        <f t="shared" si="3"/>
        <v>0</v>
      </c>
      <c r="U48" s="20">
        <f t="shared" si="4"/>
        <v>0</v>
      </c>
    </row>
    <row r="49" spans="1:21" ht="15" x14ac:dyDescent="0.25">
      <c r="A49" s="1">
        <v>48</v>
      </c>
      <c r="B49" t="str">
        <f t="shared" si="0"/>
        <v>Mike Haukap</v>
      </c>
      <c r="C49">
        <f t="shared" si="1"/>
        <v>7</v>
      </c>
      <c r="D49" s="17">
        <v>18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 s="20">
        <f t="shared" si="2"/>
        <v>0</v>
      </c>
      <c r="T49" s="20">
        <f t="shared" si="3"/>
        <v>0</v>
      </c>
      <c r="U49" s="20">
        <f t="shared" si="4"/>
        <v>0</v>
      </c>
    </row>
    <row r="50" spans="1:21" ht="15" x14ac:dyDescent="0.25">
      <c r="A50" s="1">
        <v>49</v>
      </c>
      <c r="B50" t="str">
        <f t="shared" si="0"/>
        <v>Adam Wiesehan</v>
      </c>
      <c r="C50">
        <f t="shared" si="1"/>
        <v>7</v>
      </c>
      <c r="D50" s="17">
        <v>18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 s="20">
        <f t="shared" si="2"/>
        <v>0</v>
      </c>
      <c r="T50" s="20">
        <f t="shared" si="3"/>
        <v>0</v>
      </c>
      <c r="U50" s="20">
        <f t="shared" si="4"/>
        <v>0</v>
      </c>
    </row>
    <row r="51" spans="1:21" ht="15" x14ac:dyDescent="0.25">
      <c r="A51" s="1">
        <v>50</v>
      </c>
      <c r="B51" t="str">
        <f t="shared" si="0"/>
        <v>Jerrod Scowden</v>
      </c>
      <c r="C51">
        <f t="shared" si="1"/>
        <v>7</v>
      </c>
      <c r="D51" s="17">
        <v>18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 s="20">
        <f t="shared" si="2"/>
        <v>0</v>
      </c>
      <c r="T51" s="20">
        <f t="shared" si="3"/>
        <v>0</v>
      </c>
      <c r="U51" s="20">
        <f t="shared" si="4"/>
        <v>0</v>
      </c>
    </row>
    <row r="52" spans="1:21" ht="15" x14ac:dyDescent="0.25">
      <c r="A52" s="1">
        <v>51</v>
      </c>
      <c r="B52" t="str">
        <f t="shared" si="0"/>
        <v>Brian Timmons</v>
      </c>
      <c r="C52">
        <f t="shared" si="1"/>
        <v>8</v>
      </c>
      <c r="D52" s="17">
        <v>18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 s="20">
        <f t="shared" si="2"/>
        <v>0</v>
      </c>
      <c r="T52" s="20">
        <f t="shared" si="3"/>
        <v>0</v>
      </c>
      <c r="U52" s="20">
        <f t="shared" si="4"/>
        <v>0</v>
      </c>
    </row>
    <row r="53" spans="1:21" ht="15" x14ac:dyDescent="0.25">
      <c r="A53" s="1">
        <v>52</v>
      </c>
      <c r="B53" t="str">
        <f t="shared" si="0"/>
        <v>Jason Perniciaro</v>
      </c>
      <c r="C53">
        <f t="shared" si="1"/>
        <v>8</v>
      </c>
      <c r="D53" s="17">
        <v>18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 s="20">
        <f t="shared" si="2"/>
        <v>0</v>
      </c>
      <c r="T53" s="20">
        <f t="shared" si="3"/>
        <v>0</v>
      </c>
      <c r="U53" s="20">
        <f t="shared" si="4"/>
        <v>0</v>
      </c>
    </row>
    <row r="54" spans="1:21" ht="15" x14ac:dyDescent="0.25">
      <c r="A54" s="1">
        <v>53</v>
      </c>
      <c r="B54" t="str">
        <f t="shared" si="0"/>
        <v>Jeff Fuller</v>
      </c>
      <c r="C54">
        <f t="shared" si="1"/>
        <v>8</v>
      </c>
      <c r="D54" s="17">
        <v>18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 s="20">
        <f t="shared" si="2"/>
        <v>0</v>
      </c>
      <c r="T54" s="20">
        <f t="shared" si="3"/>
        <v>0</v>
      </c>
      <c r="U54" s="20">
        <f t="shared" si="4"/>
        <v>0</v>
      </c>
    </row>
    <row r="55" spans="1:21" ht="15" x14ac:dyDescent="0.25">
      <c r="A55" s="1">
        <v>54</v>
      </c>
      <c r="B55" t="str">
        <f t="shared" si="0"/>
        <v>Marty Plassmeyer</v>
      </c>
      <c r="C55">
        <f t="shared" si="1"/>
        <v>8</v>
      </c>
      <c r="D55" s="17">
        <v>18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 s="20">
        <f t="shared" si="2"/>
        <v>0</v>
      </c>
      <c r="T55" s="20">
        <f t="shared" si="3"/>
        <v>0</v>
      </c>
      <c r="U55" s="20">
        <f t="shared" si="4"/>
        <v>0</v>
      </c>
    </row>
    <row r="56" spans="1:21" ht="15" x14ac:dyDescent="0.25">
      <c r="A56" s="1">
        <v>55</v>
      </c>
      <c r="B56" t="str">
        <f t="shared" si="0"/>
        <v>Mike McCoy</v>
      </c>
      <c r="C56">
        <f t="shared" si="1"/>
        <v>8</v>
      </c>
      <c r="D56" s="17">
        <v>18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 s="20">
        <f t="shared" si="2"/>
        <v>0</v>
      </c>
      <c r="T56" s="20">
        <f t="shared" si="3"/>
        <v>0</v>
      </c>
      <c r="U56" s="20">
        <f t="shared" si="4"/>
        <v>0</v>
      </c>
    </row>
    <row r="57" spans="1:21" ht="15" x14ac:dyDescent="0.25">
      <c r="A57" s="1">
        <v>56</v>
      </c>
      <c r="B57" t="str">
        <f t="shared" si="0"/>
        <v>Sam Scharenberg</v>
      </c>
      <c r="C57">
        <f t="shared" si="1"/>
        <v>8</v>
      </c>
      <c r="D57" s="17">
        <v>18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 s="20">
        <f t="shared" si="2"/>
        <v>0</v>
      </c>
      <c r="T57" s="20">
        <f t="shared" si="3"/>
        <v>0</v>
      </c>
      <c r="U57" s="20">
        <f t="shared" si="4"/>
        <v>0</v>
      </c>
    </row>
    <row r="58" spans="1:21" ht="15" x14ac:dyDescent="0.25">
      <c r="A58" s="1">
        <v>57</v>
      </c>
      <c r="B58" t="str">
        <f t="shared" si="0"/>
        <v>Sean Lewis</v>
      </c>
      <c r="C58">
        <f t="shared" si="1"/>
        <v>8</v>
      </c>
      <c r="D58" s="17">
        <v>18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 s="20">
        <f t="shared" si="2"/>
        <v>0</v>
      </c>
      <c r="T58" s="20">
        <f t="shared" si="3"/>
        <v>0</v>
      </c>
      <c r="U58" s="20">
        <f t="shared" si="4"/>
        <v>0</v>
      </c>
    </row>
    <row r="59" spans="1:21" ht="15" x14ac:dyDescent="0.25">
      <c r="A59" s="1">
        <v>58</v>
      </c>
      <c r="B59" t="str">
        <f t="shared" si="0"/>
        <v>Ted Wiese</v>
      </c>
      <c r="C59">
        <f t="shared" si="1"/>
        <v>9</v>
      </c>
      <c r="D59" s="17">
        <v>18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 s="20">
        <f t="shared" si="2"/>
        <v>0</v>
      </c>
      <c r="T59" s="20">
        <f t="shared" si="3"/>
        <v>0</v>
      </c>
      <c r="U59" s="20">
        <f t="shared" si="4"/>
        <v>0</v>
      </c>
    </row>
    <row r="60" spans="1:21" ht="15" x14ac:dyDescent="0.25">
      <c r="A60" s="1">
        <v>59</v>
      </c>
      <c r="B60" t="str">
        <f t="shared" si="0"/>
        <v>Bob Farrell</v>
      </c>
      <c r="C60">
        <f t="shared" si="1"/>
        <v>9</v>
      </c>
      <c r="D60" s="17">
        <v>18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 s="20">
        <f t="shared" si="2"/>
        <v>0</v>
      </c>
      <c r="T60" s="20">
        <f t="shared" si="3"/>
        <v>0</v>
      </c>
      <c r="U60" s="20">
        <f t="shared" si="4"/>
        <v>0</v>
      </c>
    </row>
    <row r="61" spans="1:21" ht="15" x14ac:dyDescent="0.25">
      <c r="A61" s="1">
        <v>60</v>
      </c>
      <c r="B61" t="str">
        <f t="shared" si="0"/>
        <v>Jimbo Smith</v>
      </c>
      <c r="C61">
        <f t="shared" si="1"/>
        <v>9</v>
      </c>
      <c r="D61" s="17">
        <v>18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 s="20">
        <f t="shared" si="2"/>
        <v>0</v>
      </c>
      <c r="T61" s="20">
        <f t="shared" si="3"/>
        <v>0</v>
      </c>
      <c r="U61" s="20">
        <f t="shared" si="4"/>
        <v>0</v>
      </c>
    </row>
    <row r="62" spans="1:21" ht="15" x14ac:dyDescent="0.25">
      <c r="A62" s="1">
        <v>61</v>
      </c>
      <c r="B62" t="str">
        <f t="shared" si="0"/>
        <v>Mike Gebhardt</v>
      </c>
      <c r="C62">
        <f t="shared" si="1"/>
        <v>9</v>
      </c>
      <c r="D62" s="17">
        <v>18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 s="20">
        <f t="shared" si="2"/>
        <v>0</v>
      </c>
      <c r="T62" s="20">
        <f t="shared" si="3"/>
        <v>0</v>
      </c>
      <c r="U62" s="20">
        <f t="shared" si="4"/>
        <v>0</v>
      </c>
    </row>
    <row r="63" spans="1:21" ht="15" x14ac:dyDescent="0.25">
      <c r="A63" s="1">
        <v>62</v>
      </c>
      <c r="B63" t="str">
        <f t="shared" si="0"/>
        <v>Larry Lasley</v>
      </c>
      <c r="C63">
        <f t="shared" si="1"/>
        <v>9</v>
      </c>
      <c r="D63" s="17">
        <v>18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 s="20">
        <f t="shared" si="2"/>
        <v>0</v>
      </c>
      <c r="T63" s="20">
        <f t="shared" si="3"/>
        <v>0</v>
      </c>
      <c r="U63" s="20">
        <f t="shared" si="4"/>
        <v>0</v>
      </c>
    </row>
    <row r="64" spans="1:21" ht="15" x14ac:dyDescent="0.25">
      <c r="A64" s="1">
        <v>63</v>
      </c>
      <c r="B64" t="str">
        <f t="shared" si="0"/>
        <v>Doug McCluskey</v>
      </c>
      <c r="C64">
        <f t="shared" si="1"/>
        <v>9</v>
      </c>
      <c r="D64" s="17">
        <v>18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 s="20">
        <f t="shared" si="2"/>
        <v>0</v>
      </c>
      <c r="T64" s="20">
        <f t="shared" si="3"/>
        <v>0</v>
      </c>
      <c r="U64" s="20">
        <f t="shared" si="4"/>
        <v>0</v>
      </c>
    </row>
    <row r="65" spans="1:21" ht="15" x14ac:dyDescent="0.25">
      <c r="A65" s="1">
        <v>64</v>
      </c>
      <c r="B65" t="str">
        <f t="shared" si="0"/>
        <v>Tyler Rosen</v>
      </c>
      <c r="C65">
        <f t="shared" si="1"/>
        <v>9</v>
      </c>
      <c r="D65" s="17">
        <v>18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 s="20">
        <f t="shared" si="2"/>
        <v>0</v>
      </c>
      <c r="T65" s="20">
        <f t="shared" si="3"/>
        <v>0</v>
      </c>
      <c r="U65" s="20">
        <f t="shared" si="4"/>
        <v>0</v>
      </c>
    </row>
    <row r="66" spans="1:21" ht="15" x14ac:dyDescent="0.25">
      <c r="A66" s="22"/>
    </row>
  </sheetData>
  <conditionalFormatting sqref="S2:U65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9"/>
  <sheetViews>
    <sheetView topLeftCell="A28" workbookViewId="0">
      <selection activeCell="T31" sqref="T31"/>
    </sheetView>
  </sheetViews>
  <sheetFormatPr defaultColWidth="12.625" defaultRowHeight="15" customHeight="1" x14ac:dyDescent="0.2"/>
  <cols>
    <col min="1" max="1" width="9.375" style="9" bestFit="1" customWidth="1"/>
    <col min="2" max="2" width="15.875" style="9" bestFit="1" customWidth="1"/>
    <col min="3" max="3" width="7.625" style="9" bestFit="1" customWidth="1"/>
    <col min="4" max="4" width="7.625" style="9" customWidth="1"/>
    <col min="5" max="5" width="12.125" style="9" bestFit="1" customWidth="1"/>
    <col min="6" max="6" width="16.75" style="9" bestFit="1" customWidth="1"/>
    <col min="7" max="25" width="7.625" style="9" customWidth="1"/>
    <col min="26" max="16384" width="12.625" style="9"/>
  </cols>
  <sheetData>
    <row r="1" spans="1:6" ht="15.75" customHeight="1" x14ac:dyDescent="0.2">
      <c r="A1" s="10" t="s">
        <v>0</v>
      </c>
      <c r="B1" s="10" t="s">
        <v>1</v>
      </c>
      <c r="C1" s="10" t="s">
        <v>56</v>
      </c>
      <c r="E1" s="10" t="s">
        <v>155</v>
      </c>
      <c r="F1" s="10" t="s">
        <v>156</v>
      </c>
    </row>
    <row r="2" spans="1:6" ht="14.25" x14ac:dyDescent="0.2">
      <c r="A2" s="10">
        <v>1</v>
      </c>
      <c r="B2" s="10" t="s">
        <v>37</v>
      </c>
      <c r="C2" s="9">
        <v>1</v>
      </c>
      <c r="E2" s="10">
        <v>1</v>
      </c>
      <c r="F2" s="41" t="s">
        <v>89</v>
      </c>
    </row>
    <row r="3" spans="1:6" ht="14.25" x14ac:dyDescent="0.2">
      <c r="A3" s="10">
        <v>2</v>
      </c>
      <c r="B3" s="10" t="s">
        <v>2</v>
      </c>
      <c r="C3" s="9">
        <v>1</v>
      </c>
      <c r="E3" s="10">
        <v>2</v>
      </c>
      <c r="F3" s="41" t="s">
        <v>90</v>
      </c>
    </row>
    <row r="4" spans="1:6" ht="14.25" x14ac:dyDescent="0.2">
      <c r="A4" s="10">
        <v>3</v>
      </c>
      <c r="B4" s="10" t="s">
        <v>82</v>
      </c>
      <c r="C4" s="9">
        <v>1</v>
      </c>
      <c r="E4" s="10">
        <v>3</v>
      </c>
      <c r="F4" s="41" t="s">
        <v>91</v>
      </c>
    </row>
    <row r="5" spans="1:6" ht="14.25" x14ac:dyDescent="0.2">
      <c r="A5" s="10">
        <v>4</v>
      </c>
      <c r="B5" s="10" t="s">
        <v>35</v>
      </c>
      <c r="C5" s="9">
        <v>1</v>
      </c>
      <c r="E5" s="10">
        <v>4</v>
      </c>
      <c r="F5" s="41" t="s">
        <v>92</v>
      </c>
    </row>
    <row r="6" spans="1:6" ht="14.25" x14ac:dyDescent="0.2">
      <c r="A6" s="10">
        <v>5</v>
      </c>
      <c r="B6" s="10" t="s">
        <v>40</v>
      </c>
      <c r="C6" s="9">
        <v>1</v>
      </c>
      <c r="E6" s="10">
        <v>5</v>
      </c>
      <c r="F6" s="41" t="s">
        <v>93</v>
      </c>
    </row>
    <row r="7" spans="1:6" ht="14.25" x14ac:dyDescent="0.2">
      <c r="A7" s="10">
        <v>6</v>
      </c>
      <c r="B7" s="10" t="s">
        <v>36</v>
      </c>
      <c r="C7" s="9">
        <v>1</v>
      </c>
      <c r="E7" s="10">
        <v>6</v>
      </c>
      <c r="F7" s="41" t="s">
        <v>94</v>
      </c>
    </row>
    <row r="8" spans="1:6" ht="14.25" x14ac:dyDescent="0.2">
      <c r="A8" s="10">
        <v>7</v>
      </c>
      <c r="B8" s="10" t="s">
        <v>47</v>
      </c>
      <c r="C8" s="9">
        <v>1</v>
      </c>
      <c r="E8" s="10">
        <v>7</v>
      </c>
      <c r="F8" s="41" t="s">
        <v>95</v>
      </c>
    </row>
    <row r="9" spans="1:6" ht="14.25" x14ac:dyDescent="0.2">
      <c r="A9" s="10">
        <v>8</v>
      </c>
      <c r="B9" s="10" t="s">
        <v>16</v>
      </c>
      <c r="C9" s="9">
        <v>2</v>
      </c>
      <c r="E9" s="10">
        <v>8</v>
      </c>
      <c r="F9" s="41" t="s">
        <v>96</v>
      </c>
    </row>
    <row r="10" spans="1:6" ht="14.25" x14ac:dyDescent="0.2">
      <c r="A10" s="10">
        <v>9</v>
      </c>
      <c r="B10" s="10" t="s">
        <v>18</v>
      </c>
      <c r="C10" s="9">
        <v>2</v>
      </c>
      <c r="E10" s="10">
        <v>9</v>
      </c>
      <c r="F10" s="41" t="s">
        <v>97</v>
      </c>
    </row>
    <row r="11" spans="1:6" ht="14.25" x14ac:dyDescent="0.2">
      <c r="A11" s="10">
        <v>10</v>
      </c>
      <c r="B11" s="10" t="s">
        <v>38</v>
      </c>
      <c r="C11" s="9">
        <v>2</v>
      </c>
    </row>
    <row r="12" spans="1:6" ht="14.25" x14ac:dyDescent="0.2">
      <c r="A12" s="10">
        <v>11</v>
      </c>
      <c r="B12" s="10" t="s">
        <v>83</v>
      </c>
      <c r="C12" s="9">
        <v>2</v>
      </c>
    </row>
    <row r="13" spans="1:6" ht="14.25" x14ac:dyDescent="0.2">
      <c r="A13" s="10">
        <v>12</v>
      </c>
      <c r="B13" s="10" t="s">
        <v>4</v>
      </c>
      <c r="C13" s="9">
        <v>2</v>
      </c>
    </row>
    <row r="14" spans="1:6" ht="14.25" x14ac:dyDescent="0.2">
      <c r="A14" s="10">
        <v>13</v>
      </c>
      <c r="B14" s="10" t="s">
        <v>20</v>
      </c>
      <c r="C14" s="9">
        <v>2</v>
      </c>
    </row>
    <row r="15" spans="1:6" ht="14.25" x14ac:dyDescent="0.2">
      <c r="A15" s="10">
        <v>14</v>
      </c>
      <c r="B15" s="10" t="s">
        <v>42</v>
      </c>
      <c r="C15" s="9">
        <v>2</v>
      </c>
    </row>
    <row r="16" spans="1:6" ht="14.25" x14ac:dyDescent="0.2">
      <c r="A16" s="10">
        <v>15</v>
      </c>
      <c r="B16" s="10" t="s">
        <v>30</v>
      </c>
      <c r="C16" s="9">
        <v>3</v>
      </c>
    </row>
    <row r="17" spans="1:3" ht="14.25" x14ac:dyDescent="0.2">
      <c r="A17" s="10">
        <v>16</v>
      </c>
      <c r="B17" s="10" t="s">
        <v>46</v>
      </c>
      <c r="C17" s="9">
        <v>3</v>
      </c>
    </row>
    <row r="18" spans="1:3" ht="14.25" x14ac:dyDescent="0.2">
      <c r="A18" s="10">
        <v>17</v>
      </c>
      <c r="B18" s="10" t="s">
        <v>25</v>
      </c>
      <c r="C18" s="9">
        <v>3</v>
      </c>
    </row>
    <row r="19" spans="1:3" ht="14.25" x14ac:dyDescent="0.2">
      <c r="A19" s="10">
        <v>18</v>
      </c>
      <c r="B19" s="10" t="s">
        <v>22</v>
      </c>
      <c r="C19" s="9">
        <v>3</v>
      </c>
    </row>
    <row r="20" spans="1:3" ht="14.25" x14ac:dyDescent="0.2">
      <c r="A20" s="10">
        <v>19</v>
      </c>
      <c r="B20" s="10" t="s">
        <v>29</v>
      </c>
      <c r="C20" s="9">
        <v>3</v>
      </c>
    </row>
    <row r="21" spans="1:3" ht="14.25" x14ac:dyDescent="0.2">
      <c r="A21" s="10">
        <v>20</v>
      </c>
      <c r="B21" s="10" t="s">
        <v>34</v>
      </c>
      <c r="C21" s="9">
        <v>3</v>
      </c>
    </row>
    <row r="22" spans="1:3" ht="15.75" customHeight="1" x14ac:dyDescent="0.2">
      <c r="A22" s="10">
        <v>21</v>
      </c>
      <c r="B22" s="10" t="s">
        <v>48</v>
      </c>
      <c r="C22" s="9">
        <v>3</v>
      </c>
    </row>
    <row r="23" spans="1:3" ht="15.75" customHeight="1" x14ac:dyDescent="0.2">
      <c r="A23" s="10">
        <v>22</v>
      </c>
      <c r="B23" s="10" t="s">
        <v>84</v>
      </c>
      <c r="C23" s="9">
        <v>3</v>
      </c>
    </row>
    <row r="24" spans="1:3" ht="15.75" customHeight="1" x14ac:dyDescent="0.2">
      <c r="A24" s="10">
        <v>23</v>
      </c>
      <c r="B24" s="10" t="s">
        <v>23</v>
      </c>
      <c r="C24" s="9">
        <v>4</v>
      </c>
    </row>
    <row r="25" spans="1:3" ht="15.75" customHeight="1" x14ac:dyDescent="0.2">
      <c r="A25" s="10">
        <v>24</v>
      </c>
      <c r="B25" s="10" t="s">
        <v>7</v>
      </c>
      <c r="C25" s="9">
        <v>4</v>
      </c>
    </row>
    <row r="26" spans="1:3" ht="15.75" customHeight="1" x14ac:dyDescent="0.2">
      <c r="A26" s="10">
        <v>25</v>
      </c>
      <c r="B26" s="10" t="s">
        <v>6</v>
      </c>
      <c r="C26" s="9">
        <v>4</v>
      </c>
    </row>
    <row r="27" spans="1:3" ht="15.75" customHeight="1" x14ac:dyDescent="0.2">
      <c r="A27" s="10">
        <v>26</v>
      </c>
      <c r="B27" s="10" t="s">
        <v>26</v>
      </c>
      <c r="C27" s="9">
        <v>4</v>
      </c>
    </row>
    <row r="28" spans="1:3" ht="15.75" customHeight="1" x14ac:dyDescent="0.2">
      <c r="A28" s="10">
        <v>27</v>
      </c>
      <c r="B28" s="10" t="s">
        <v>31</v>
      </c>
      <c r="C28" s="9">
        <v>4</v>
      </c>
    </row>
    <row r="29" spans="1:3" ht="15.75" customHeight="1" x14ac:dyDescent="0.2">
      <c r="A29" s="10">
        <v>28</v>
      </c>
      <c r="B29" s="10" t="s">
        <v>81</v>
      </c>
      <c r="C29" s="9">
        <v>4</v>
      </c>
    </row>
    <row r="30" spans="1:3" ht="15.75" customHeight="1" x14ac:dyDescent="0.2">
      <c r="A30" s="10">
        <v>29</v>
      </c>
      <c r="B30" s="10" t="s">
        <v>3</v>
      </c>
      <c r="C30" s="9">
        <v>4</v>
      </c>
    </row>
    <row r="31" spans="1:3" ht="15.75" customHeight="1" x14ac:dyDescent="0.2">
      <c r="A31" s="10">
        <v>30</v>
      </c>
      <c r="B31" s="10" t="s">
        <v>41</v>
      </c>
      <c r="C31" s="9">
        <v>5</v>
      </c>
    </row>
    <row r="32" spans="1:3" ht="15.75" customHeight="1" x14ac:dyDescent="0.2">
      <c r="A32" s="10">
        <v>31</v>
      </c>
      <c r="B32" s="10" t="s">
        <v>62</v>
      </c>
      <c r="C32" s="9">
        <v>5</v>
      </c>
    </row>
    <row r="33" spans="1:3" ht="15.75" customHeight="1" x14ac:dyDescent="0.2">
      <c r="A33" s="10">
        <v>32</v>
      </c>
      <c r="B33" s="10" t="s">
        <v>45</v>
      </c>
      <c r="C33" s="9">
        <v>5</v>
      </c>
    </row>
    <row r="34" spans="1:3" ht="15.75" customHeight="1" x14ac:dyDescent="0.2">
      <c r="A34" s="10">
        <v>33</v>
      </c>
      <c r="B34" s="10" t="s">
        <v>21</v>
      </c>
      <c r="C34" s="9">
        <v>5</v>
      </c>
    </row>
    <row r="35" spans="1:3" ht="15.75" customHeight="1" x14ac:dyDescent="0.2">
      <c r="A35" s="10">
        <v>34</v>
      </c>
      <c r="B35" s="10" t="s">
        <v>27</v>
      </c>
      <c r="C35" s="9">
        <v>5</v>
      </c>
    </row>
    <row r="36" spans="1:3" ht="15.75" customHeight="1" x14ac:dyDescent="0.2">
      <c r="A36" s="10">
        <v>35</v>
      </c>
      <c r="B36" s="10" t="s">
        <v>52</v>
      </c>
      <c r="C36" s="9">
        <v>5</v>
      </c>
    </row>
    <row r="37" spans="1:3" ht="15.75" customHeight="1" x14ac:dyDescent="0.2">
      <c r="A37" s="10">
        <v>36</v>
      </c>
      <c r="B37" s="10" t="s">
        <v>28</v>
      </c>
      <c r="C37" s="9">
        <v>5</v>
      </c>
    </row>
    <row r="38" spans="1:3" ht="15.75" customHeight="1" x14ac:dyDescent="0.2">
      <c r="A38" s="10">
        <v>37</v>
      </c>
      <c r="B38" s="10" t="s">
        <v>53</v>
      </c>
      <c r="C38" s="9">
        <v>6</v>
      </c>
    </row>
    <row r="39" spans="1:3" ht="15.75" customHeight="1" x14ac:dyDescent="0.2">
      <c r="A39" s="10">
        <v>38</v>
      </c>
      <c r="B39" s="10" t="s">
        <v>13</v>
      </c>
      <c r="C39" s="9">
        <v>6</v>
      </c>
    </row>
    <row r="40" spans="1:3" ht="15.75" customHeight="1" x14ac:dyDescent="0.2">
      <c r="A40" s="10">
        <v>39</v>
      </c>
      <c r="B40" s="10" t="s">
        <v>17</v>
      </c>
      <c r="C40" s="9">
        <v>6</v>
      </c>
    </row>
    <row r="41" spans="1:3" ht="15.75" customHeight="1" x14ac:dyDescent="0.2">
      <c r="A41" s="10">
        <v>40</v>
      </c>
      <c r="B41" s="10" t="s">
        <v>12</v>
      </c>
      <c r="C41" s="9">
        <v>6</v>
      </c>
    </row>
    <row r="42" spans="1:3" ht="15.75" customHeight="1" x14ac:dyDescent="0.2">
      <c r="A42" s="10">
        <v>41</v>
      </c>
      <c r="B42" s="10" t="s">
        <v>85</v>
      </c>
      <c r="C42" s="9">
        <v>6</v>
      </c>
    </row>
    <row r="43" spans="1:3" ht="15.75" customHeight="1" x14ac:dyDescent="0.2">
      <c r="A43" s="10">
        <v>42</v>
      </c>
      <c r="B43" s="10" t="s">
        <v>33</v>
      </c>
      <c r="C43" s="9">
        <v>6</v>
      </c>
    </row>
    <row r="44" spans="1:3" ht="15.75" customHeight="1" x14ac:dyDescent="0.2">
      <c r="A44" s="10">
        <v>43</v>
      </c>
      <c r="B44" s="10" t="s">
        <v>120</v>
      </c>
      <c r="C44" s="9">
        <v>6</v>
      </c>
    </row>
    <row r="45" spans="1:3" ht="15.75" customHeight="1" x14ac:dyDescent="0.2">
      <c r="A45" s="10">
        <v>44</v>
      </c>
      <c r="B45" s="10" t="s">
        <v>43</v>
      </c>
      <c r="C45" s="9">
        <v>7</v>
      </c>
    </row>
    <row r="46" spans="1:3" ht="15.75" customHeight="1" x14ac:dyDescent="0.2">
      <c r="A46" s="10">
        <v>45</v>
      </c>
      <c r="B46" s="10" t="s">
        <v>39</v>
      </c>
      <c r="C46" s="9">
        <v>7</v>
      </c>
    </row>
    <row r="47" spans="1:3" ht="15.75" customHeight="1" x14ac:dyDescent="0.2">
      <c r="A47" s="10">
        <v>46</v>
      </c>
      <c r="B47" s="10" t="s">
        <v>24</v>
      </c>
      <c r="C47" s="9">
        <v>7</v>
      </c>
    </row>
    <row r="48" spans="1:3" ht="15.75" customHeight="1" x14ac:dyDescent="0.2">
      <c r="A48" s="10">
        <v>47</v>
      </c>
      <c r="B48" s="10" t="s">
        <v>102</v>
      </c>
      <c r="C48" s="9">
        <v>7</v>
      </c>
    </row>
    <row r="49" spans="1:3" ht="15.75" customHeight="1" x14ac:dyDescent="0.2">
      <c r="A49" s="10">
        <v>48</v>
      </c>
      <c r="B49" s="10" t="s">
        <v>44</v>
      </c>
      <c r="C49" s="9">
        <v>7</v>
      </c>
    </row>
    <row r="50" spans="1:3" ht="15.75" customHeight="1" x14ac:dyDescent="0.2">
      <c r="A50" s="10">
        <v>49</v>
      </c>
      <c r="B50" s="10" t="s">
        <v>126</v>
      </c>
      <c r="C50" s="9">
        <v>7</v>
      </c>
    </row>
    <row r="51" spans="1:3" ht="15.75" customHeight="1" x14ac:dyDescent="0.2">
      <c r="A51" s="10">
        <v>50</v>
      </c>
      <c r="B51" s="10" t="s">
        <v>49</v>
      </c>
      <c r="C51" s="9">
        <v>7</v>
      </c>
    </row>
    <row r="52" spans="1:3" ht="15.75" customHeight="1" x14ac:dyDescent="0.2">
      <c r="A52" s="10">
        <v>51</v>
      </c>
      <c r="B52" s="10" t="s">
        <v>10</v>
      </c>
      <c r="C52" s="9">
        <v>8</v>
      </c>
    </row>
    <row r="53" spans="1:3" ht="15.75" customHeight="1" x14ac:dyDescent="0.2">
      <c r="A53" s="10">
        <v>52</v>
      </c>
      <c r="B53" s="10" t="s">
        <v>9</v>
      </c>
      <c r="C53" s="9">
        <v>8</v>
      </c>
    </row>
    <row r="54" spans="1:3" ht="15.75" customHeight="1" x14ac:dyDescent="0.2">
      <c r="A54" s="10">
        <v>53</v>
      </c>
      <c r="B54" s="10" t="s">
        <v>51</v>
      </c>
      <c r="C54" s="9">
        <v>8</v>
      </c>
    </row>
    <row r="55" spans="1:3" ht="15.75" customHeight="1" x14ac:dyDescent="0.2">
      <c r="A55" s="10">
        <v>54</v>
      </c>
      <c r="B55" s="10" t="s">
        <v>15</v>
      </c>
      <c r="C55" s="9">
        <v>8</v>
      </c>
    </row>
    <row r="56" spans="1:3" ht="15.75" customHeight="1" x14ac:dyDescent="0.2">
      <c r="A56" s="10">
        <v>55</v>
      </c>
      <c r="B56" s="10" t="s">
        <v>19</v>
      </c>
      <c r="C56" s="9">
        <v>8</v>
      </c>
    </row>
    <row r="57" spans="1:3" ht="15.75" customHeight="1" x14ac:dyDescent="0.2">
      <c r="A57" s="10">
        <v>56</v>
      </c>
      <c r="B57" s="10" t="s">
        <v>5</v>
      </c>
      <c r="C57" s="9">
        <v>8</v>
      </c>
    </row>
    <row r="58" spans="1:3" ht="15.75" customHeight="1" x14ac:dyDescent="0.2">
      <c r="A58" s="10">
        <v>57</v>
      </c>
      <c r="B58" s="10" t="s">
        <v>55</v>
      </c>
      <c r="C58" s="9">
        <v>8</v>
      </c>
    </row>
    <row r="59" spans="1:3" ht="15.75" customHeight="1" x14ac:dyDescent="0.2">
      <c r="A59" s="10">
        <v>58</v>
      </c>
      <c r="B59" s="10" t="s">
        <v>11</v>
      </c>
      <c r="C59" s="9">
        <v>9</v>
      </c>
    </row>
    <row r="60" spans="1:3" ht="15.75" customHeight="1" x14ac:dyDescent="0.2">
      <c r="A60" s="10">
        <v>59</v>
      </c>
      <c r="B60" s="10" t="s">
        <v>8</v>
      </c>
      <c r="C60" s="9">
        <v>9</v>
      </c>
    </row>
    <row r="61" spans="1:3" ht="15.75" customHeight="1" x14ac:dyDescent="0.2">
      <c r="A61" s="10">
        <v>60</v>
      </c>
      <c r="B61" s="10" t="s">
        <v>121</v>
      </c>
      <c r="C61" s="9">
        <v>9</v>
      </c>
    </row>
    <row r="62" spans="1:3" ht="15.75" customHeight="1" x14ac:dyDescent="0.2">
      <c r="A62" s="10">
        <v>61</v>
      </c>
      <c r="B62" s="10" t="s">
        <v>54</v>
      </c>
      <c r="C62" s="9">
        <v>9</v>
      </c>
    </row>
    <row r="63" spans="1:3" ht="15.75" customHeight="1" x14ac:dyDescent="0.2">
      <c r="A63" s="10">
        <v>62</v>
      </c>
      <c r="B63" s="10" t="s">
        <v>14</v>
      </c>
      <c r="C63" s="9">
        <v>9</v>
      </c>
    </row>
    <row r="64" spans="1:3" ht="15.75" customHeight="1" x14ac:dyDescent="0.2">
      <c r="A64" s="10">
        <v>63</v>
      </c>
      <c r="B64" s="9" t="s">
        <v>32</v>
      </c>
      <c r="C64" s="9">
        <v>9</v>
      </c>
    </row>
    <row r="65" spans="1:3" ht="15.75" customHeight="1" x14ac:dyDescent="0.2">
      <c r="A65" s="10">
        <v>64</v>
      </c>
      <c r="B65" s="10" t="s">
        <v>50</v>
      </c>
      <c r="C65" s="9">
        <v>9</v>
      </c>
    </row>
    <row r="66" spans="1:3" ht="15.75" customHeight="1" x14ac:dyDescent="0.2">
      <c r="A66" s="10"/>
      <c r="B66" s="10"/>
    </row>
    <row r="67" spans="1:3" ht="15.75" customHeight="1" x14ac:dyDescent="0.2">
      <c r="A67" s="10"/>
      <c r="B67" s="10"/>
    </row>
    <row r="68" spans="1:3" ht="15.75" customHeight="1" x14ac:dyDescent="0.2">
      <c r="A68" s="10"/>
      <c r="B68" s="10"/>
    </row>
    <row r="69" spans="1:3" ht="15.75" customHeight="1" x14ac:dyDescent="0.2">
      <c r="A69" s="10"/>
      <c r="B69" s="10"/>
    </row>
    <row r="70" spans="1:3" ht="15.75" customHeight="1" x14ac:dyDescent="0.2">
      <c r="A70" s="10"/>
    </row>
    <row r="71" spans="1:3" ht="15.75" customHeight="1" x14ac:dyDescent="0.2">
      <c r="A71" s="10"/>
    </row>
    <row r="72" spans="1:3" ht="15.75" customHeight="1" x14ac:dyDescent="0.2"/>
    <row r="73" spans="1:3" ht="15.75" customHeight="1" x14ac:dyDescent="0.2"/>
    <row r="74" spans="1:3" ht="15.75" customHeight="1" x14ac:dyDescent="0.2"/>
    <row r="75" spans="1:3" ht="15.75" customHeight="1" x14ac:dyDescent="0.2"/>
    <row r="76" spans="1:3" ht="15.75" customHeight="1" x14ac:dyDescent="0.2"/>
    <row r="77" spans="1:3" ht="15.75" customHeight="1" x14ac:dyDescent="0.2"/>
    <row r="78" spans="1:3" ht="15.75" customHeight="1" x14ac:dyDescent="0.2"/>
    <row r="79" spans="1:3" ht="15.75" customHeight="1" x14ac:dyDescent="0.2"/>
    <row r="80" spans="1:3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autoFilter ref="A1:C71" xr:uid="{35B0A3B7-D0BB-446B-883E-CEA2B37E5EB0}">
    <sortState xmlns:xlrd2="http://schemas.microsoft.com/office/spreadsheetml/2017/richdata2" ref="A2:C71">
      <sortCondition ref="A1:A71"/>
    </sortState>
  </autoFilter>
  <sortState xmlns:xlrd2="http://schemas.microsoft.com/office/spreadsheetml/2017/richdata2" ref="A2:C71">
    <sortCondition ref="C1:C71"/>
  </sortState>
  <pageMargins left="0.7" right="0.7" top="0.75" bottom="0.75" header="0" footer="0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8AB30-79CD-4B33-994B-A4953313CD79}">
  <dimension ref="A1:T11"/>
  <sheetViews>
    <sheetView zoomScale="180" zoomScaleNormal="180" workbookViewId="0">
      <selection activeCell="W13" sqref="W13"/>
    </sheetView>
  </sheetViews>
  <sheetFormatPr defaultRowHeight="14.25" x14ac:dyDescent="0.2"/>
  <cols>
    <col min="1" max="1" width="3" bestFit="1" customWidth="1"/>
    <col min="2" max="11" width="1.875" bestFit="1" customWidth="1"/>
    <col min="12" max="20" width="2.875" bestFit="1" customWidth="1"/>
  </cols>
  <sheetData>
    <row r="1" spans="1:20" x14ac:dyDescent="0.2">
      <c r="B1" s="79" t="s">
        <v>111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1"/>
    </row>
    <row r="2" spans="1:20" x14ac:dyDescent="0.2">
      <c r="A2" s="82" t="s">
        <v>112</v>
      </c>
      <c r="B2" s="30"/>
      <c r="C2" s="30">
        <v>1</v>
      </c>
      <c r="D2" s="30">
        <v>2</v>
      </c>
      <c r="E2" s="30">
        <v>3</v>
      </c>
      <c r="F2" s="30">
        <v>4</v>
      </c>
      <c r="G2" s="30">
        <v>5</v>
      </c>
      <c r="H2" s="30">
        <v>6</v>
      </c>
      <c r="I2" s="30">
        <v>7</v>
      </c>
      <c r="J2" s="30">
        <v>8</v>
      </c>
      <c r="K2" s="30">
        <v>9</v>
      </c>
      <c r="L2" s="30">
        <v>10</v>
      </c>
      <c r="M2" s="30">
        <v>11</v>
      </c>
      <c r="N2" s="30">
        <v>12</v>
      </c>
      <c r="O2" s="30">
        <v>13</v>
      </c>
      <c r="P2" s="30">
        <v>14</v>
      </c>
      <c r="Q2" s="30">
        <v>15</v>
      </c>
      <c r="R2" s="30">
        <v>16</v>
      </c>
      <c r="S2" s="30">
        <v>17</v>
      </c>
      <c r="T2" s="30">
        <v>18</v>
      </c>
    </row>
    <row r="3" spans="1:20" x14ac:dyDescent="0.2">
      <c r="A3" s="83"/>
      <c r="B3" s="31">
        <v>1</v>
      </c>
      <c r="C3" s="25">
        <v>6</v>
      </c>
      <c r="D3" s="25">
        <v>8</v>
      </c>
      <c r="E3" s="29">
        <v>4</v>
      </c>
      <c r="F3" s="29">
        <v>3</v>
      </c>
      <c r="G3" s="29">
        <v>5</v>
      </c>
      <c r="H3" s="29">
        <v>9</v>
      </c>
      <c r="I3" s="29">
        <v>2</v>
      </c>
      <c r="J3" s="25"/>
      <c r="K3" s="25"/>
      <c r="L3" s="29">
        <v>6</v>
      </c>
      <c r="M3" s="29">
        <v>8</v>
      </c>
      <c r="N3" s="29">
        <v>7</v>
      </c>
      <c r="O3" s="29">
        <v>7</v>
      </c>
      <c r="P3" s="29">
        <v>4</v>
      </c>
      <c r="Q3" s="29">
        <v>3</v>
      </c>
      <c r="R3" s="29">
        <v>5</v>
      </c>
      <c r="S3" s="29">
        <v>9</v>
      </c>
      <c r="T3" s="26">
        <v>9</v>
      </c>
    </row>
    <row r="4" spans="1:20" x14ac:dyDescent="0.2">
      <c r="A4" s="83"/>
      <c r="B4" s="30">
        <v>2</v>
      </c>
      <c r="C4" s="25">
        <v>8</v>
      </c>
      <c r="D4" s="25">
        <v>7</v>
      </c>
      <c r="E4" s="29">
        <v>9</v>
      </c>
      <c r="F4" s="29">
        <v>5</v>
      </c>
      <c r="G4" s="29">
        <v>4</v>
      </c>
      <c r="H4" s="29">
        <v>6</v>
      </c>
      <c r="I4" s="29">
        <v>1</v>
      </c>
      <c r="J4" s="29">
        <v>3</v>
      </c>
      <c r="K4" s="29">
        <v>3</v>
      </c>
      <c r="L4" s="29">
        <v>8</v>
      </c>
      <c r="M4" s="29">
        <v>7</v>
      </c>
      <c r="N4" s="25"/>
      <c r="O4" s="25"/>
      <c r="P4" s="29">
        <v>9</v>
      </c>
      <c r="Q4" s="29">
        <v>5</v>
      </c>
      <c r="R4" s="29">
        <v>4</v>
      </c>
      <c r="S4" s="29">
        <v>6</v>
      </c>
      <c r="T4" s="26"/>
    </row>
    <row r="5" spans="1:20" x14ac:dyDescent="0.2">
      <c r="A5" s="83"/>
      <c r="B5" s="30">
        <v>3</v>
      </c>
      <c r="C5" s="25"/>
      <c r="D5" s="25">
        <v>9</v>
      </c>
      <c r="E5" s="29">
        <v>8</v>
      </c>
      <c r="F5" s="29">
        <v>1</v>
      </c>
      <c r="G5" s="29">
        <v>6</v>
      </c>
      <c r="H5" s="29">
        <v>5</v>
      </c>
      <c r="I5" s="29">
        <v>7</v>
      </c>
      <c r="J5" s="29">
        <v>2</v>
      </c>
      <c r="K5" s="29">
        <v>2</v>
      </c>
      <c r="L5" s="25"/>
      <c r="M5" s="29">
        <v>9</v>
      </c>
      <c r="N5" s="29">
        <v>4</v>
      </c>
      <c r="O5" s="29">
        <v>4</v>
      </c>
      <c r="P5" s="29">
        <v>8</v>
      </c>
      <c r="Q5" s="29">
        <v>1</v>
      </c>
      <c r="R5" s="29">
        <v>6</v>
      </c>
      <c r="S5" s="29">
        <v>5</v>
      </c>
      <c r="T5" s="26">
        <v>7</v>
      </c>
    </row>
    <row r="6" spans="1:20" x14ac:dyDescent="0.2">
      <c r="A6" s="83"/>
      <c r="B6" s="30">
        <v>4</v>
      </c>
      <c r="C6" s="25">
        <v>5</v>
      </c>
      <c r="D6" s="25"/>
      <c r="E6" s="29">
        <v>1</v>
      </c>
      <c r="F6" s="29">
        <v>9</v>
      </c>
      <c r="G6" s="29">
        <v>2</v>
      </c>
      <c r="H6" s="29">
        <v>7</v>
      </c>
      <c r="I6" s="29">
        <v>6</v>
      </c>
      <c r="J6" s="29">
        <v>8</v>
      </c>
      <c r="K6" s="29">
        <v>8</v>
      </c>
      <c r="L6" s="29">
        <v>5</v>
      </c>
      <c r="M6" s="25"/>
      <c r="N6" s="29">
        <v>3</v>
      </c>
      <c r="O6" s="29">
        <v>3</v>
      </c>
      <c r="P6" s="29">
        <v>1</v>
      </c>
      <c r="Q6" s="29">
        <v>9</v>
      </c>
      <c r="R6" s="29">
        <v>2</v>
      </c>
      <c r="S6" s="29">
        <v>7</v>
      </c>
      <c r="T6" s="26">
        <v>6</v>
      </c>
    </row>
    <row r="7" spans="1:20" x14ac:dyDescent="0.2">
      <c r="A7" s="83"/>
      <c r="B7" s="30">
        <v>5</v>
      </c>
      <c r="C7" s="25">
        <v>4</v>
      </c>
      <c r="D7" s="29">
        <v>6</v>
      </c>
      <c r="E7" s="25"/>
      <c r="F7" s="29">
        <v>2</v>
      </c>
      <c r="G7" s="29">
        <v>1</v>
      </c>
      <c r="H7" s="29">
        <v>3</v>
      </c>
      <c r="I7" s="29">
        <v>8</v>
      </c>
      <c r="J7" s="29">
        <v>7</v>
      </c>
      <c r="K7" s="29">
        <v>7</v>
      </c>
      <c r="L7" s="29">
        <v>4</v>
      </c>
      <c r="M7" s="29">
        <v>6</v>
      </c>
      <c r="N7" s="29">
        <v>9</v>
      </c>
      <c r="O7" s="29">
        <v>9</v>
      </c>
      <c r="P7" s="25"/>
      <c r="Q7" s="29">
        <v>2</v>
      </c>
      <c r="R7" s="29">
        <v>1</v>
      </c>
      <c r="S7" s="29">
        <v>3</v>
      </c>
      <c r="T7" s="26">
        <v>8</v>
      </c>
    </row>
    <row r="8" spans="1:20" x14ac:dyDescent="0.2">
      <c r="A8" s="83"/>
      <c r="B8" s="30">
        <v>6</v>
      </c>
      <c r="C8" s="25">
        <v>1</v>
      </c>
      <c r="D8" s="29">
        <v>5</v>
      </c>
      <c r="E8" s="29">
        <v>7</v>
      </c>
      <c r="F8" s="25"/>
      <c r="G8" s="29">
        <v>3</v>
      </c>
      <c r="H8" s="29">
        <v>2</v>
      </c>
      <c r="I8" s="29">
        <v>4</v>
      </c>
      <c r="J8" s="29">
        <v>9</v>
      </c>
      <c r="K8" s="29">
        <v>9</v>
      </c>
      <c r="L8" s="29">
        <v>1</v>
      </c>
      <c r="M8" s="29">
        <v>5</v>
      </c>
      <c r="N8" s="29">
        <v>8</v>
      </c>
      <c r="O8" s="29">
        <v>8</v>
      </c>
      <c r="P8" s="29">
        <v>7</v>
      </c>
      <c r="Q8" s="25"/>
      <c r="R8" s="29">
        <v>3</v>
      </c>
      <c r="S8" s="29">
        <v>2</v>
      </c>
      <c r="T8" s="26">
        <v>4</v>
      </c>
    </row>
    <row r="9" spans="1:20" x14ac:dyDescent="0.2">
      <c r="A9" s="83"/>
      <c r="B9" s="30">
        <v>7</v>
      </c>
      <c r="C9" s="25">
        <v>9</v>
      </c>
      <c r="D9" s="25">
        <v>2</v>
      </c>
      <c r="E9" s="29">
        <v>6</v>
      </c>
      <c r="F9" s="29">
        <v>8</v>
      </c>
      <c r="G9" s="25"/>
      <c r="H9" s="29">
        <v>4</v>
      </c>
      <c r="I9" s="29">
        <v>3</v>
      </c>
      <c r="J9" s="29">
        <v>5</v>
      </c>
      <c r="K9" s="29">
        <v>5</v>
      </c>
      <c r="L9" s="29">
        <v>9</v>
      </c>
      <c r="M9" s="29">
        <v>2</v>
      </c>
      <c r="N9" s="29">
        <v>1</v>
      </c>
      <c r="O9" s="29">
        <v>1</v>
      </c>
      <c r="P9" s="29">
        <v>6</v>
      </c>
      <c r="Q9" s="29">
        <v>8</v>
      </c>
      <c r="R9" s="25"/>
      <c r="S9" s="29">
        <v>4</v>
      </c>
      <c r="T9" s="26">
        <v>3</v>
      </c>
    </row>
    <row r="10" spans="1:20" x14ac:dyDescent="0.2">
      <c r="A10" s="83"/>
      <c r="B10" s="30">
        <v>8</v>
      </c>
      <c r="C10" s="25">
        <v>2</v>
      </c>
      <c r="D10" s="25">
        <v>1</v>
      </c>
      <c r="E10" s="29">
        <v>3</v>
      </c>
      <c r="F10" s="29">
        <v>7</v>
      </c>
      <c r="G10" s="29">
        <v>9</v>
      </c>
      <c r="H10" s="25"/>
      <c r="I10" s="29">
        <v>5</v>
      </c>
      <c r="J10" s="29">
        <v>4</v>
      </c>
      <c r="K10" s="29">
        <v>4</v>
      </c>
      <c r="L10" s="29">
        <v>2</v>
      </c>
      <c r="M10" s="29">
        <v>1</v>
      </c>
      <c r="N10" s="29">
        <v>6</v>
      </c>
      <c r="O10" s="29">
        <v>6</v>
      </c>
      <c r="P10" s="29">
        <v>3</v>
      </c>
      <c r="Q10" s="29">
        <v>7</v>
      </c>
      <c r="R10" s="29">
        <v>9</v>
      </c>
      <c r="S10" s="25"/>
      <c r="T10" s="26">
        <v>5</v>
      </c>
    </row>
    <row r="11" spans="1:20" x14ac:dyDescent="0.2">
      <c r="A11" s="84"/>
      <c r="B11" s="30">
        <v>9</v>
      </c>
      <c r="C11" s="27">
        <v>7</v>
      </c>
      <c r="D11" s="27">
        <v>3</v>
      </c>
      <c r="E11" s="27">
        <v>2</v>
      </c>
      <c r="F11" s="27">
        <v>4</v>
      </c>
      <c r="G11" s="27">
        <v>8</v>
      </c>
      <c r="H11" s="27">
        <v>1</v>
      </c>
      <c r="I11" s="27"/>
      <c r="J11" s="27">
        <v>6</v>
      </c>
      <c r="K11" s="27">
        <v>6</v>
      </c>
      <c r="L11" s="27">
        <v>7</v>
      </c>
      <c r="M11" s="27">
        <v>3</v>
      </c>
      <c r="N11" s="27">
        <v>5</v>
      </c>
      <c r="O11" s="27">
        <v>5</v>
      </c>
      <c r="P11" s="27">
        <v>2</v>
      </c>
      <c r="Q11" s="27">
        <v>4</v>
      </c>
      <c r="R11" s="27">
        <v>8</v>
      </c>
      <c r="S11" s="27">
        <v>1</v>
      </c>
      <c r="T11" s="28">
        <v>1</v>
      </c>
    </row>
  </sheetData>
  <mergeCells count="2">
    <mergeCell ref="B1:T1"/>
    <mergeCell ref="A2:A11"/>
  </mergeCells>
  <phoneticPr fontId="1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W100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B15" sqref="AB15"/>
    </sheetView>
  </sheetViews>
  <sheetFormatPr defaultColWidth="12.625" defaultRowHeight="15" customHeight="1" x14ac:dyDescent="0.2"/>
  <cols>
    <col min="1" max="1" width="15.875" style="9" bestFit="1" customWidth="1"/>
    <col min="2" max="2" width="7.625" style="9" bestFit="1" customWidth="1"/>
    <col min="3" max="3" width="5.5" style="9" bestFit="1" customWidth="1"/>
    <col min="4" max="4" width="6.5" style="9" bestFit="1" customWidth="1"/>
    <col min="5" max="5" width="6.875" style="9" bestFit="1" customWidth="1"/>
    <col min="6" max="6" width="6.375" style="9" bestFit="1" customWidth="1"/>
    <col min="7" max="7" width="5.25" style="9" bestFit="1" customWidth="1"/>
    <col min="8" max="8" width="4.125" style="9" bestFit="1" customWidth="1"/>
    <col min="9" max="9" width="5.875" style="9" bestFit="1" customWidth="1"/>
    <col min="10" max="10" width="5.375" style="9" bestFit="1" customWidth="1"/>
    <col min="11" max="11" width="6.625" style="9" bestFit="1" customWidth="1"/>
    <col min="12" max="14" width="5.125" style="9" bestFit="1" customWidth="1"/>
    <col min="15" max="15" width="5.5" style="9" bestFit="1" customWidth="1"/>
    <col min="16" max="16" width="6.5" style="9" bestFit="1" customWidth="1"/>
    <col min="17" max="17" width="8.125" style="9" bestFit="1" customWidth="1"/>
    <col min="18" max="18" width="9.375" style="9" customWidth="1"/>
    <col min="19" max="19" width="7.625" style="9" customWidth="1"/>
    <col min="20" max="20" width="7.625" style="9" hidden="1" customWidth="1"/>
    <col min="21" max="21" width="15.375" style="9" hidden="1" customWidth="1"/>
    <col min="22" max="22" width="8.25" style="9" hidden="1" customWidth="1"/>
    <col min="23" max="23" width="15.875" style="9" hidden="1" customWidth="1"/>
    <col min="24" max="26" width="7.625" style="9" customWidth="1"/>
    <col min="27" max="16384" width="12.625" style="9"/>
  </cols>
  <sheetData>
    <row r="1" spans="1:23" ht="14.25" x14ac:dyDescent="0.2">
      <c r="A1" s="9" t="s">
        <v>1</v>
      </c>
      <c r="B1" s="9" t="s">
        <v>56</v>
      </c>
      <c r="C1" s="9" t="s">
        <v>58</v>
      </c>
      <c r="D1" s="12" t="s">
        <v>69</v>
      </c>
      <c r="E1" s="12" t="s">
        <v>70</v>
      </c>
      <c r="F1" s="10" t="s">
        <v>63</v>
      </c>
      <c r="G1" s="10" t="s">
        <v>64</v>
      </c>
      <c r="H1" s="10" t="s">
        <v>65</v>
      </c>
      <c r="I1" s="10" t="s">
        <v>68</v>
      </c>
      <c r="J1" s="10" t="s">
        <v>66</v>
      </c>
      <c r="K1" s="10" t="s">
        <v>67</v>
      </c>
      <c r="L1" s="10" t="s">
        <v>72</v>
      </c>
      <c r="M1" s="10" t="s">
        <v>73</v>
      </c>
      <c r="N1" s="10" t="s">
        <v>74</v>
      </c>
      <c r="O1" s="10" t="s">
        <v>75</v>
      </c>
      <c r="P1" s="12" t="s">
        <v>71</v>
      </c>
      <c r="Q1" s="12" t="s">
        <v>77</v>
      </c>
      <c r="R1" s="10" t="s">
        <v>0</v>
      </c>
      <c r="S1" s="13" t="s">
        <v>116</v>
      </c>
      <c r="T1" s="13" t="s">
        <v>122</v>
      </c>
      <c r="U1" s="13" t="s">
        <v>123</v>
      </c>
      <c r="V1" s="13" t="s">
        <v>124</v>
      </c>
      <c r="W1" s="13" t="s">
        <v>125</v>
      </c>
    </row>
    <row r="2" spans="1:23" ht="14.25" x14ac:dyDescent="0.2">
      <c r="A2" s="9" t="str">
        <f>VLOOKUP(R2,RosterVL,2,FALSE)</f>
        <v>Mike McCoy</v>
      </c>
      <c r="B2" s="9">
        <f>VLOOKUP(R2,RosterVL,3,FALSE)</f>
        <v>8</v>
      </c>
      <c r="C2" s="9">
        <f>COUNTIFS(INPUT!$B:$B,$A2,INPUT!$E:$E,"&gt;0")</f>
        <v>16</v>
      </c>
      <c r="D2" s="12">
        <f>IF(G2=0,0,H2/G2)</f>
        <v>0.50769230769230766</v>
      </c>
      <c r="E2" s="12">
        <f>IF(G2=0,0,((H2+J2+K2)/(G2+J2+K2)))</f>
        <v>0.54929577464788737</v>
      </c>
      <c r="F2" s="10">
        <f>SUMIF(INPUT!$B:$B,$A2,INPUT!E:E)</f>
        <v>71</v>
      </c>
      <c r="G2" s="10">
        <f>SUMIF(INPUT!$B:$B,$A2,INPUT!F:F)</f>
        <v>65</v>
      </c>
      <c r="H2" s="10">
        <f>SUMIF(INPUT!$B:$B,$A2,INPUT!G:G)</f>
        <v>33</v>
      </c>
      <c r="I2" s="10">
        <f>SUMIF(INPUT!$B:$B,$A2,INPUT!H:H)</f>
        <v>8</v>
      </c>
      <c r="J2" s="10">
        <f>SUMIF(INPUT!$B:$B,$A2,INPUT!I:I)</f>
        <v>4</v>
      </c>
      <c r="K2" s="10">
        <f>SUMIF(INPUT!$B:$B,$A2,INPUT!J:J)</f>
        <v>2</v>
      </c>
      <c r="L2" s="10">
        <f>SUMIF(INPUT!$B:$B,$A2,INPUT!K:K)</f>
        <v>33</v>
      </c>
      <c r="M2" s="10">
        <f>SUMIF(INPUT!$B:$B,$A2,INPUT!L:L)</f>
        <v>0</v>
      </c>
      <c r="N2" s="10">
        <f>SUMIF(INPUT!$B:$B,$A2,INPUT!M:M)</f>
        <v>0</v>
      </c>
      <c r="O2" s="10">
        <f>SUMIF(INPUT!$B:$B,$A2,INPUT!N:N)</f>
        <v>0</v>
      </c>
      <c r="P2" s="12">
        <f>IF(G2=0,0,((L2+(M2*2)+(N2*3)+(O2*4))/(G2)))</f>
        <v>0.50769230769230766</v>
      </c>
      <c r="Q2" s="12">
        <f>E2+P2</f>
        <v>1.0569880823401951</v>
      </c>
      <c r="R2" s="10">
        <v>55</v>
      </c>
      <c r="S2" s="9">
        <f>RANK(D2,D:D,0)</f>
        <v>1</v>
      </c>
      <c r="T2" s="9" t="str">
        <f>IF(LEN(S2)=1,"0"&amp;S2,LEFT(S2,2))</f>
        <v>01</v>
      </c>
      <c r="U2" s="9" t="str">
        <f>T2&amp;RIGHT(A2,LEN(A2)-FIND(" ",A2))&amp;LEFT(A2,FIND(" ",A2)-1)</f>
        <v>01McCoyMike</v>
      </c>
      <c r="V2" s="9">
        <f>COUNTIF($U$2:$U$65,"&lt;="&amp;U2)</f>
        <v>1</v>
      </c>
      <c r="W2" s="9" t="str">
        <f>A2</f>
        <v>Mike McCoy</v>
      </c>
    </row>
    <row r="3" spans="1:23" ht="14.25" x14ac:dyDescent="0.2">
      <c r="A3" s="9" t="str">
        <f>VLOOKUP(R3,RosterVL,2,FALSE)</f>
        <v>Brendan Murphy</v>
      </c>
      <c r="B3" s="9">
        <f>VLOOKUP(R3,RosterVL,3,FALSE)</f>
        <v>3</v>
      </c>
      <c r="C3" s="9">
        <f>COUNTIFS(INPUT!$B:$B,$A3,INPUT!$E:$E,"&gt;0")</f>
        <v>15</v>
      </c>
      <c r="D3" s="12">
        <f>IF(G3=0,0,H3/G3)</f>
        <v>0.50769230769230766</v>
      </c>
      <c r="E3" s="12">
        <f>IF(G3=0,0,((H3+J3+K3)/(G3+J3+K3)))</f>
        <v>0.54929577464788737</v>
      </c>
      <c r="F3" s="10">
        <f>SUMIF(INPUT!$B:$B,$A3,INPUT!E:E)</f>
        <v>71</v>
      </c>
      <c r="G3" s="10">
        <f>SUMIF(INPUT!$B:$B,$A3,INPUT!F:F)</f>
        <v>65</v>
      </c>
      <c r="H3" s="10">
        <f>SUMIF(INPUT!$B:$B,$A3,INPUT!G:G)</f>
        <v>33</v>
      </c>
      <c r="I3" s="10">
        <f>SUMIF(INPUT!$B:$B,$A3,INPUT!H:H)</f>
        <v>9</v>
      </c>
      <c r="J3" s="10">
        <f>SUMIF(INPUT!$B:$B,$A3,INPUT!I:I)</f>
        <v>3</v>
      </c>
      <c r="K3" s="10">
        <f>SUMIF(INPUT!$B:$B,$A3,INPUT!J:J)</f>
        <v>3</v>
      </c>
      <c r="L3" s="10">
        <f>SUMIF(INPUT!$B:$B,$A3,INPUT!K:K)</f>
        <v>25</v>
      </c>
      <c r="M3" s="10">
        <f>SUMIF(INPUT!$B:$B,$A3,INPUT!L:L)</f>
        <v>4</v>
      </c>
      <c r="N3" s="10">
        <f>SUMIF(INPUT!$B:$B,$A3,INPUT!M:M)</f>
        <v>2</v>
      </c>
      <c r="O3" s="10">
        <f>SUMIF(INPUT!$B:$B,$A3,INPUT!N:N)</f>
        <v>2</v>
      </c>
      <c r="P3" s="12">
        <f>IF(G3=0,0,((L3+(M3*2)+(N3*3)+(O3*4))/(G3)))</f>
        <v>0.72307692307692306</v>
      </c>
      <c r="Q3" s="12">
        <f>E3+P3</f>
        <v>1.2723726977248104</v>
      </c>
      <c r="R3" s="10">
        <v>16</v>
      </c>
      <c r="S3" s="9">
        <f>RANK(D3,D:D,0)</f>
        <v>1</v>
      </c>
      <c r="T3" s="9" t="str">
        <f>IF(LEN(S3)=1,"0"&amp;S3,LEFT(S3,2))</f>
        <v>01</v>
      </c>
      <c r="U3" s="9" t="str">
        <f>T3&amp;RIGHT(A3,LEN(A3)-FIND(" ",A3))&amp;LEFT(A3,FIND(" ",A3)-1)</f>
        <v>01MurphyBrendan</v>
      </c>
      <c r="V3" s="9">
        <f>COUNTIF($U$2:$U$65,"&lt;="&amp;U3)</f>
        <v>2</v>
      </c>
      <c r="W3" s="9" t="str">
        <f>A3</f>
        <v>Brendan Murphy</v>
      </c>
    </row>
    <row r="4" spans="1:23" ht="14.25" x14ac:dyDescent="0.2">
      <c r="A4" s="9" t="str">
        <f>VLOOKUP(R4,RosterVL,2,FALSE)</f>
        <v>Tony Mazzuca</v>
      </c>
      <c r="B4" s="9">
        <f>VLOOKUP(R4,RosterVL,3,FALSE)</f>
        <v>7</v>
      </c>
      <c r="C4" s="9">
        <f>COUNTIFS(INPUT!$B:$B,$A4,INPUT!$E:$E,"&gt;0")</f>
        <v>11</v>
      </c>
      <c r="D4" s="12">
        <f>IF(G4=0,0,H4/G4)</f>
        <v>0.5</v>
      </c>
      <c r="E4" s="12">
        <f>IF(G4=0,0,((H4+J4+K4)/(G4+J4+K4)))</f>
        <v>0.62264150943396224</v>
      </c>
      <c r="F4" s="10">
        <f>SUMIF(INPUT!$B:$B,$A4,INPUT!E:E)</f>
        <v>53</v>
      </c>
      <c r="G4" s="10">
        <f>SUMIF(INPUT!$B:$B,$A4,INPUT!F:F)</f>
        <v>40</v>
      </c>
      <c r="H4" s="10">
        <f>SUMIF(INPUT!$B:$B,$A4,INPUT!G:G)</f>
        <v>20</v>
      </c>
      <c r="I4" s="10">
        <f>SUMIF(INPUT!$B:$B,$A4,INPUT!H:H)</f>
        <v>7</v>
      </c>
      <c r="J4" s="10">
        <f>SUMIF(INPUT!$B:$B,$A4,INPUT!I:I)</f>
        <v>13</v>
      </c>
      <c r="K4" s="10">
        <f>SUMIF(INPUT!$B:$B,$A4,INPUT!J:J)</f>
        <v>0</v>
      </c>
      <c r="L4" s="10">
        <f>SUMIF(INPUT!$B:$B,$A4,INPUT!K:K)</f>
        <v>15</v>
      </c>
      <c r="M4" s="10">
        <f>SUMIF(INPUT!$B:$B,$A4,INPUT!L:L)</f>
        <v>3</v>
      </c>
      <c r="N4" s="10">
        <f>SUMIF(INPUT!$B:$B,$A4,INPUT!M:M)</f>
        <v>1</v>
      </c>
      <c r="O4" s="10">
        <f>SUMIF(INPUT!$B:$B,$A4,INPUT!N:N)</f>
        <v>1</v>
      </c>
      <c r="P4" s="12">
        <f>IF(G4=0,0,((L4+(M4*2)+(N4*3)+(O4*4))/(G4)))</f>
        <v>0.7</v>
      </c>
      <c r="Q4" s="12">
        <f>E4+P4</f>
        <v>1.3226415094339621</v>
      </c>
      <c r="R4" s="10">
        <v>44</v>
      </c>
      <c r="S4" s="9">
        <f>RANK(D4,D:D,0)</f>
        <v>3</v>
      </c>
      <c r="T4" s="9" t="str">
        <f>IF(LEN(S4)=1,"0"&amp;S4,LEFT(S4,2))</f>
        <v>03</v>
      </c>
      <c r="U4" s="9" t="str">
        <f>T4&amp;RIGHT(A4,LEN(A4)-FIND(" ",A4))&amp;LEFT(A4,FIND(" ",A4)-1)</f>
        <v>03MazzucaTony</v>
      </c>
      <c r="V4" s="9">
        <f>COUNTIF($U$2:$U$65,"&lt;="&amp;U4)</f>
        <v>3</v>
      </c>
      <c r="W4" s="9" t="str">
        <f>A4</f>
        <v>Tony Mazzuca</v>
      </c>
    </row>
    <row r="5" spans="1:23" ht="14.25" x14ac:dyDescent="0.2">
      <c r="A5" s="9" t="str">
        <f>VLOOKUP(R5,RosterVL,2,FALSE)</f>
        <v>Jeff Fuller</v>
      </c>
      <c r="B5" s="9">
        <f>VLOOKUP(R5,RosterVL,3,FALSE)</f>
        <v>8</v>
      </c>
      <c r="C5" s="9">
        <f>COUNTIFS(INPUT!$B:$B,$A5,INPUT!$E:$E,"&gt;0")</f>
        <v>15</v>
      </c>
      <c r="D5" s="12">
        <f>IF(G5=0,0,H5/G5)</f>
        <v>0.49230769230769234</v>
      </c>
      <c r="E5" s="12">
        <f>IF(G5=0,0,((H5+J5+K5)/(G5+J5+K5)))</f>
        <v>0.53521126760563376</v>
      </c>
      <c r="F5" s="10">
        <f>SUMIF(INPUT!$B:$B,$A5,INPUT!E:E)</f>
        <v>71</v>
      </c>
      <c r="G5" s="10">
        <f>SUMIF(INPUT!$B:$B,$A5,INPUT!F:F)</f>
        <v>65</v>
      </c>
      <c r="H5" s="10">
        <f>SUMIF(INPUT!$B:$B,$A5,INPUT!G:G)</f>
        <v>32</v>
      </c>
      <c r="I5" s="10">
        <f>SUMIF(INPUT!$B:$B,$A5,INPUT!H:H)</f>
        <v>11</v>
      </c>
      <c r="J5" s="10">
        <f>SUMIF(INPUT!$B:$B,$A5,INPUT!I:I)</f>
        <v>4</v>
      </c>
      <c r="K5" s="10">
        <f>SUMIF(INPUT!$B:$B,$A5,INPUT!J:J)</f>
        <v>2</v>
      </c>
      <c r="L5" s="10">
        <f>SUMIF(INPUT!$B:$B,$A5,INPUT!K:K)</f>
        <v>29</v>
      </c>
      <c r="M5" s="10">
        <f>SUMIF(INPUT!$B:$B,$A5,INPUT!L:L)</f>
        <v>0</v>
      </c>
      <c r="N5" s="10">
        <f>SUMIF(INPUT!$B:$B,$A5,INPUT!M:M)</f>
        <v>3</v>
      </c>
      <c r="O5" s="10">
        <f>SUMIF(INPUT!$B:$B,$A5,INPUT!N:N)</f>
        <v>0</v>
      </c>
      <c r="P5" s="12">
        <f>IF(G5=0,0,((L5+(M5*2)+(N5*3)+(O5*4))/(G5)))</f>
        <v>0.58461538461538465</v>
      </c>
      <c r="Q5" s="12">
        <f>E5+P5</f>
        <v>1.1198266522210183</v>
      </c>
      <c r="R5" s="10">
        <v>53</v>
      </c>
      <c r="S5" s="9">
        <f>RANK(D5,D:D,0)</f>
        <v>4</v>
      </c>
      <c r="T5" s="9" t="str">
        <f>IF(LEN(S5)=1,"0"&amp;S5,LEFT(S5,2))</f>
        <v>04</v>
      </c>
      <c r="U5" s="9" t="str">
        <f>T5&amp;RIGHT(A5,LEN(A5)-FIND(" ",A5))&amp;LEFT(A5,FIND(" ",A5)-1)</f>
        <v>04FullerJeff</v>
      </c>
      <c r="V5" s="9">
        <f>COUNTIF($U$2:$U$65,"&lt;="&amp;U5)</f>
        <v>4</v>
      </c>
      <c r="W5" s="9" t="str">
        <f>A5</f>
        <v>Jeff Fuller</v>
      </c>
    </row>
    <row r="6" spans="1:23" ht="14.25" x14ac:dyDescent="0.2">
      <c r="A6" s="9" t="str">
        <f>VLOOKUP(R6,RosterVL,2,FALSE)</f>
        <v>Ernie Luna</v>
      </c>
      <c r="B6" s="9">
        <f>VLOOKUP(R6,RosterVL,3,FALSE)</f>
        <v>2</v>
      </c>
      <c r="C6" s="9">
        <f>COUNTIFS(INPUT!$B:$B,$A6,INPUT!$E:$E,"&gt;0")</f>
        <v>14</v>
      </c>
      <c r="D6" s="12">
        <f>IF(G6=0,0,H6/G6)</f>
        <v>0.49122807017543857</v>
      </c>
      <c r="E6" s="12">
        <f>IF(G6=0,0,((H6+J6+K6)/(G6+J6+K6)))</f>
        <v>0.51666666666666672</v>
      </c>
      <c r="F6" s="10">
        <f>SUMIF(INPUT!$B:$B,$A6,INPUT!E:E)</f>
        <v>60</v>
      </c>
      <c r="G6" s="10">
        <f>SUMIF(INPUT!$B:$B,$A6,INPUT!F:F)</f>
        <v>57</v>
      </c>
      <c r="H6" s="10">
        <f>SUMIF(INPUT!$B:$B,$A6,INPUT!G:G)</f>
        <v>28</v>
      </c>
      <c r="I6" s="10">
        <f>SUMIF(INPUT!$B:$B,$A6,INPUT!H:H)</f>
        <v>7</v>
      </c>
      <c r="J6" s="10">
        <f>SUMIF(INPUT!$B:$B,$A6,INPUT!I:I)</f>
        <v>3</v>
      </c>
      <c r="K6" s="10">
        <f>SUMIF(INPUT!$B:$B,$A6,INPUT!J:J)</f>
        <v>0</v>
      </c>
      <c r="L6" s="10">
        <f>SUMIF(INPUT!$B:$B,$A6,INPUT!K:K)</f>
        <v>26</v>
      </c>
      <c r="M6" s="10">
        <f>SUMIF(INPUT!$B:$B,$A6,INPUT!L:L)</f>
        <v>1</v>
      </c>
      <c r="N6" s="10">
        <f>SUMIF(INPUT!$B:$B,$A6,INPUT!M:M)</f>
        <v>0</v>
      </c>
      <c r="O6" s="10">
        <f>SUMIF(INPUT!$B:$B,$A6,INPUT!N:N)</f>
        <v>1</v>
      </c>
      <c r="P6" s="12">
        <f>IF(G6=0,0,((L6+(M6*2)+(N6*3)+(O6*4))/(G6)))</f>
        <v>0.56140350877192979</v>
      </c>
      <c r="Q6" s="12">
        <f>E6+P6</f>
        <v>1.0780701754385964</v>
      </c>
      <c r="R6" s="10">
        <v>9</v>
      </c>
      <c r="S6" s="9">
        <f>RANK(D6,D:D,0)</f>
        <v>5</v>
      </c>
      <c r="T6" s="9" t="str">
        <f>IF(LEN(S6)=1,"0"&amp;S6,LEFT(S6,2))</f>
        <v>05</v>
      </c>
      <c r="U6" s="9" t="str">
        <f>T6&amp;RIGHT(A6,LEN(A6)-FIND(" ",A6))&amp;LEFT(A6,FIND(" ",A6)-1)</f>
        <v>05LunaErnie</v>
      </c>
      <c r="V6" s="9">
        <f>COUNTIF($U$2:$U$65,"&lt;="&amp;U6)</f>
        <v>5</v>
      </c>
      <c r="W6" s="9" t="str">
        <f>A6</f>
        <v>Ernie Luna</v>
      </c>
    </row>
    <row r="7" spans="1:23" ht="14.25" x14ac:dyDescent="0.2">
      <c r="A7" s="9" t="str">
        <f>VLOOKUP(R7,RosterVL,2,FALSE)</f>
        <v>Jimbo Smith</v>
      </c>
      <c r="B7" s="9">
        <f>VLOOKUP(R7,RosterVL,3,FALSE)</f>
        <v>9</v>
      </c>
      <c r="C7" s="9">
        <f>COUNTIFS(INPUT!$B:$B,$A7,INPUT!$E:$E,"&gt;0")</f>
        <v>13</v>
      </c>
      <c r="D7" s="12">
        <f>IF(G7=0,0,H7/G7)</f>
        <v>0.45652173913043476</v>
      </c>
      <c r="E7" s="12">
        <f>IF(G7=0,0,((H7+J7+K7)/(G7+J7+K7)))</f>
        <v>0.53703703703703709</v>
      </c>
      <c r="F7" s="10">
        <f>SUMIF(INPUT!$B:$B,$A7,INPUT!E:E)</f>
        <v>54</v>
      </c>
      <c r="G7" s="10">
        <f>SUMIF(INPUT!$B:$B,$A7,INPUT!F:F)</f>
        <v>46</v>
      </c>
      <c r="H7" s="10">
        <f>SUMIF(INPUT!$B:$B,$A7,INPUT!G:G)</f>
        <v>21</v>
      </c>
      <c r="I7" s="10">
        <f>SUMIF(INPUT!$B:$B,$A7,INPUT!H:H)</f>
        <v>6</v>
      </c>
      <c r="J7" s="10">
        <f>SUMIF(INPUT!$B:$B,$A7,INPUT!I:I)</f>
        <v>5</v>
      </c>
      <c r="K7" s="10">
        <f>SUMIF(INPUT!$B:$B,$A7,INPUT!J:J)</f>
        <v>3</v>
      </c>
      <c r="L7" s="10">
        <f>SUMIF(INPUT!$B:$B,$A7,INPUT!K:K)</f>
        <v>16</v>
      </c>
      <c r="M7" s="10">
        <f>SUMIF(INPUT!$B:$B,$A7,INPUT!L:L)</f>
        <v>3</v>
      </c>
      <c r="N7" s="10">
        <f>SUMIF(INPUT!$B:$B,$A7,INPUT!M:M)</f>
        <v>1</v>
      </c>
      <c r="O7" s="10">
        <f>SUMIF(INPUT!$B:$B,$A7,INPUT!N:N)</f>
        <v>1</v>
      </c>
      <c r="P7" s="12">
        <f>IF(G7=0,0,((L7+(M7*2)+(N7*3)+(O7*4))/(G7)))</f>
        <v>0.63043478260869568</v>
      </c>
      <c r="Q7" s="12">
        <f>E7+P7</f>
        <v>1.1674718196457328</v>
      </c>
      <c r="R7" s="10">
        <v>60</v>
      </c>
      <c r="S7" s="9">
        <f>RANK(D7,D:D,0)</f>
        <v>6</v>
      </c>
      <c r="T7" s="9" t="str">
        <f>IF(LEN(S7)=1,"0"&amp;S7,LEFT(S7,2))</f>
        <v>06</v>
      </c>
      <c r="U7" s="9" t="str">
        <f>T7&amp;RIGHT(A7,LEN(A7)-FIND(" ",A7))&amp;LEFT(A7,FIND(" ",A7)-1)</f>
        <v>06SmithJimbo</v>
      </c>
      <c r="V7" s="9">
        <f>COUNTIF($U$2:$U$65,"&lt;="&amp;U7)</f>
        <v>6</v>
      </c>
      <c r="W7" s="9" t="str">
        <f>A7</f>
        <v>Jimbo Smith</v>
      </c>
    </row>
    <row r="8" spans="1:23" ht="14.25" x14ac:dyDescent="0.2">
      <c r="A8" s="9" t="str">
        <f>VLOOKUP(R8,RosterVL,2,FALSE)</f>
        <v>Mike Rainbolt</v>
      </c>
      <c r="B8" s="9">
        <f>VLOOKUP(R8,RosterVL,3,FALSE)</f>
        <v>1</v>
      </c>
      <c r="C8" s="9">
        <f>COUNTIFS(INPUT!$B:$B,$A8,INPUT!$E:$E,"&gt;0")</f>
        <v>12</v>
      </c>
      <c r="D8" s="12">
        <f>IF(G8=0,0,H8/G8)</f>
        <v>0.45</v>
      </c>
      <c r="E8" s="12">
        <f>IF(G8=0,0,((H8+J8+K8)/(G8+J8+K8)))</f>
        <v>0.5</v>
      </c>
      <c r="F8" s="10">
        <f>SUMIF(INPUT!$B:$B,$A8,INPUT!E:E)</f>
        <v>66</v>
      </c>
      <c r="G8" s="10">
        <f>SUMIF(INPUT!$B:$B,$A8,INPUT!F:F)</f>
        <v>60</v>
      </c>
      <c r="H8" s="10">
        <f>SUMIF(INPUT!$B:$B,$A8,INPUT!G:G)</f>
        <v>27</v>
      </c>
      <c r="I8" s="10">
        <f>SUMIF(INPUT!$B:$B,$A8,INPUT!H:H)</f>
        <v>13</v>
      </c>
      <c r="J8" s="10">
        <f>SUMIF(INPUT!$B:$B,$A8,INPUT!I:I)</f>
        <v>2</v>
      </c>
      <c r="K8" s="10">
        <f>SUMIF(INPUT!$B:$B,$A8,INPUT!J:J)</f>
        <v>4</v>
      </c>
      <c r="L8" s="10">
        <f>SUMIF(INPUT!$B:$B,$A8,INPUT!K:K)</f>
        <v>20</v>
      </c>
      <c r="M8" s="10">
        <f>SUMIF(INPUT!$B:$B,$A8,INPUT!L:L)</f>
        <v>1</v>
      </c>
      <c r="N8" s="10">
        <f>SUMIF(INPUT!$B:$B,$A8,INPUT!M:M)</f>
        <v>3</v>
      </c>
      <c r="O8" s="10">
        <f>SUMIF(INPUT!$B:$B,$A8,INPUT!N:N)</f>
        <v>3</v>
      </c>
      <c r="P8" s="12">
        <f>IF(G8=0,0,((L8+(M8*2)+(N8*3)+(O8*4))/(G8)))</f>
        <v>0.71666666666666667</v>
      </c>
      <c r="Q8" s="12">
        <f>E8+P8</f>
        <v>1.2166666666666668</v>
      </c>
      <c r="R8" s="10">
        <v>2</v>
      </c>
      <c r="S8" s="9">
        <f>RANK(D8,D:D,0)</f>
        <v>7</v>
      </c>
      <c r="T8" s="9" t="str">
        <f>IF(LEN(S8)=1,"0"&amp;S8,LEFT(S8,2))</f>
        <v>07</v>
      </c>
      <c r="U8" s="9" t="str">
        <f>T8&amp;RIGHT(A8,LEN(A8)-FIND(" ",A8))&amp;LEFT(A8,FIND(" ",A8)-1)</f>
        <v>07RainboltMike</v>
      </c>
      <c r="V8" s="9">
        <f>COUNTIF($U$2:$U$65,"&lt;="&amp;U8)</f>
        <v>7</v>
      </c>
      <c r="W8" s="9" t="str">
        <f>A8</f>
        <v>Mike Rainbolt</v>
      </c>
    </row>
    <row r="9" spans="1:23" ht="14.25" x14ac:dyDescent="0.2">
      <c r="A9" s="9" t="str">
        <f>VLOOKUP(R9,RosterVL,2,FALSE)</f>
        <v>Joe Wiese</v>
      </c>
      <c r="B9" s="9">
        <f>VLOOKUP(R9,RosterVL,3,FALSE)</f>
        <v>4</v>
      </c>
      <c r="C9" s="9">
        <f>COUNTIFS(INPUT!$B:$B,$A9,INPUT!$E:$E,"&gt;0")</f>
        <v>12</v>
      </c>
      <c r="D9" s="12">
        <f>IF(G9=0,0,H9/G9)</f>
        <v>0.43396226415094341</v>
      </c>
      <c r="E9" s="12">
        <f>IF(G9=0,0,((H9+J9+K9)/(G9+J9+K9)))</f>
        <v>0.50819672131147542</v>
      </c>
      <c r="F9" s="10">
        <f>SUMIF(INPUT!$B:$B,$A9,INPUT!E:E)</f>
        <v>61</v>
      </c>
      <c r="G9" s="10">
        <f>SUMIF(INPUT!$B:$B,$A9,INPUT!F:F)</f>
        <v>53</v>
      </c>
      <c r="H9" s="10">
        <f>SUMIF(INPUT!$B:$B,$A9,INPUT!G:G)</f>
        <v>23</v>
      </c>
      <c r="I9" s="10">
        <f>SUMIF(INPUT!$B:$B,$A9,INPUT!H:H)</f>
        <v>9</v>
      </c>
      <c r="J9" s="10">
        <f>SUMIF(INPUT!$B:$B,$A9,INPUT!I:I)</f>
        <v>3</v>
      </c>
      <c r="K9" s="10">
        <f>SUMIF(INPUT!$B:$B,$A9,INPUT!J:J)</f>
        <v>5</v>
      </c>
      <c r="L9" s="10">
        <f>SUMIF(INPUT!$B:$B,$A9,INPUT!K:K)</f>
        <v>20</v>
      </c>
      <c r="M9" s="10">
        <f>SUMIF(INPUT!$B:$B,$A9,INPUT!L:L)</f>
        <v>2</v>
      </c>
      <c r="N9" s="10">
        <f>SUMIF(INPUT!$B:$B,$A9,INPUT!M:M)</f>
        <v>1</v>
      </c>
      <c r="O9" s="10">
        <f>SUMIF(INPUT!$B:$B,$A9,INPUT!N:N)</f>
        <v>0</v>
      </c>
      <c r="P9" s="12">
        <f>IF(G9=0,0,((L9+(M9*2)+(N9*3)+(O9*4))/(G9)))</f>
        <v>0.50943396226415094</v>
      </c>
      <c r="Q9" s="12">
        <f>E9+P9</f>
        <v>1.0176306835756264</v>
      </c>
      <c r="R9" s="10">
        <v>26</v>
      </c>
      <c r="S9" s="9">
        <f>RANK(D9,D:D,0)</f>
        <v>8</v>
      </c>
      <c r="T9" s="9" t="str">
        <f>IF(LEN(S9)=1,"0"&amp;S9,LEFT(S9,2))</f>
        <v>08</v>
      </c>
      <c r="U9" s="9" t="str">
        <f>T9&amp;RIGHT(A9,LEN(A9)-FIND(" ",A9))&amp;LEFT(A9,FIND(" ",A9)-1)</f>
        <v>08WieseJoe</v>
      </c>
      <c r="V9" s="9">
        <f>COUNTIF($U$2:$U$65,"&lt;="&amp;U9)</f>
        <v>8</v>
      </c>
      <c r="W9" s="9" t="str">
        <f>A9</f>
        <v>Joe Wiese</v>
      </c>
    </row>
    <row r="10" spans="1:23" ht="14.25" x14ac:dyDescent="0.2">
      <c r="A10" s="9" t="str">
        <f>VLOOKUP(R10,RosterVL,2,FALSE)</f>
        <v>Tony Glass</v>
      </c>
      <c r="B10" s="9">
        <f>VLOOKUP(R10,RosterVL,3,FALSE)</f>
        <v>4</v>
      </c>
      <c r="C10" s="9">
        <f>COUNTIFS(INPUT!$B:$B,$A10,INPUT!$E:$E,"&gt;0")</f>
        <v>14</v>
      </c>
      <c r="D10" s="12">
        <f>IF(G10=0,0,H10/G10)</f>
        <v>0.42622950819672129</v>
      </c>
      <c r="E10" s="12">
        <f>IF(G10=0,0,((H10+J10+K10)/(G10+J10+K10)))</f>
        <v>0.51388888888888884</v>
      </c>
      <c r="F10" s="10">
        <f>SUMIF(INPUT!$B:$B,$A10,INPUT!E:E)</f>
        <v>72</v>
      </c>
      <c r="G10" s="10">
        <f>SUMIF(INPUT!$B:$B,$A10,INPUT!F:F)</f>
        <v>61</v>
      </c>
      <c r="H10" s="10">
        <f>SUMIF(INPUT!$B:$B,$A10,INPUT!G:G)</f>
        <v>26</v>
      </c>
      <c r="I10" s="10">
        <f>SUMIF(INPUT!$B:$B,$A10,INPUT!H:H)</f>
        <v>6</v>
      </c>
      <c r="J10" s="10">
        <f>SUMIF(INPUT!$B:$B,$A10,INPUT!I:I)</f>
        <v>1</v>
      </c>
      <c r="K10" s="10">
        <f>SUMIF(INPUT!$B:$B,$A10,INPUT!J:J)</f>
        <v>10</v>
      </c>
      <c r="L10" s="10">
        <f>SUMIF(INPUT!$B:$B,$A10,INPUT!K:K)</f>
        <v>25</v>
      </c>
      <c r="M10" s="10">
        <f>SUMIF(INPUT!$B:$B,$A10,INPUT!L:L)</f>
        <v>1</v>
      </c>
      <c r="N10" s="10">
        <f>SUMIF(INPUT!$B:$B,$A10,INPUT!M:M)</f>
        <v>0</v>
      </c>
      <c r="O10" s="10">
        <f>SUMIF(INPUT!$B:$B,$A10,INPUT!N:N)</f>
        <v>0</v>
      </c>
      <c r="P10" s="12">
        <f>IF(G10=0,0,((L10+(M10*2)+(N10*3)+(O10*4))/(G10)))</f>
        <v>0.44262295081967212</v>
      </c>
      <c r="Q10" s="12">
        <f>E10+P10</f>
        <v>0.95651183970856102</v>
      </c>
      <c r="R10" s="10">
        <v>25</v>
      </c>
      <c r="S10" s="9">
        <f>RANK(D10,D:D,0)</f>
        <v>9</v>
      </c>
      <c r="T10" s="9" t="str">
        <f>IF(LEN(S10)=1,"0"&amp;S10,LEFT(S10,2))</f>
        <v>09</v>
      </c>
      <c r="U10" s="9" t="str">
        <f>T10&amp;RIGHT(A10,LEN(A10)-FIND(" ",A10))&amp;LEFT(A10,FIND(" ",A10)-1)</f>
        <v>09GlassTony</v>
      </c>
      <c r="V10" s="9">
        <f>COUNTIF($U$2:$U$65,"&lt;="&amp;U10)</f>
        <v>9</v>
      </c>
      <c r="W10" s="9" t="str">
        <f>A10</f>
        <v>Tony Glass</v>
      </c>
    </row>
    <row r="11" spans="1:23" ht="14.25" x14ac:dyDescent="0.2">
      <c r="A11" s="9" t="str">
        <f>VLOOKUP(R11,RosterVL,2,FALSE)</f>
        <v>Phil Alles</v>
      </c>
      <c r="B11" s="9">
        <f>VLOOKUP(R11,RosterVL,3,FALSE)</f>
        <v>1</v>
      </c>
      <c r="C11" s="9">
        <f>COUNTIFS(INPUT!$B:$B,$A11,INPUT!$E:$E,"&gt;0")</f>
        <v>15</v>
      </c>
      <c r="D11" s="12">
        <f>IF(G11=0,0,H11/G11)</f>
        <v>0.41791044776119401</v>
      </c>
      <c r="E11" s="12">
        <f>IF(G11=0,0,((H11+J11+K11)/(G11+J11+K11)))</f>
        <v>0.44285714285714284</v>
      </c>
      <c r="F11" s="10">
        <f>SUMIF(INPUT!$B:$B,$A11,INPUT!E:E)</f>
        <v>70</v>
      </c>
      <c r="G11" s="10">
        <f>SUMIF(INPUT!$B:$B,$A11,INPUT!F:F)</f>
        <v>67</v>
      </c>
      <c r="H11" s="10">
        <f>SUMIF(INPUT!$B:$B,$A11,INPUT!G:G)</f>
        <v>28</v>
      </c>
      <c r="I11" s="10">
        <f>SUMIF(INPUT!$B:$B,$A11,INPUT!H:H)</f>
        <v>24</v>
      </c>
      <c r="J11" s="10">
        <f>SUMIF(INPUT!$B:$B,$A11,INPUT!I:I)</f>
        <v>3</v>
      </c>
      <c r="K11" s="10">
        <f>SUMIF(INPUT!$B:$B,$A11,INPUT!J:J)</f>
        <v>0</v>
      </c>
      <c r="L11" s="10">
        <f>SUMIF(INPUT!$B:$B,$A11,INPUT!K:K)</f>
        <v>19</v>
      </c>
      <c r="M11" s="10">
        <f>SUMIF(INPUT!$B:$B,$A11,INPUT!L:L)</f>
        <v>3</v>
      </c>
      <c r="N11" s="10">
        <f>SUMIF(INPUT!$B:$B,$A11,INPUT!M:M)</f>
        <v>0</v>
      </c>
      <c r="O11" s="10">
        <f>SUMIF(INPUT!$B:$B,$A11,INPUT!N:N)</f>
        <v>6</v>
      </c>
      <c r="P11" s="12">
        <f>IF(G11=0,0,((L11+(M11*2)+(N11*3)+(O11*4))/(G11)))</f>
        <v>0.73134328358208955</v>
      </c>
      <c r="Q11" s="12">
        <f>E11+P11</f>
        <v>1.1742004264392323</v>
      </c>
      <c r="R11" s="10">
        <v>1</v>
      </c>
      <c r="S11" s="9">
        <f>RANK(D11,D:D,0)</f>
        <v>10</v>
      </c>
      <c r="T11" s="9" t="str">
        <f>IF(LEN(S11)=1,"0"&amp;S11,LEFT(S11,2))</f>
        <v>10</v>
      </c>
      <c r="U11" s="9" t="str">
        <f>T11&amp;RIGHT(A11,LEN(A11)-FIND(" ",A11))&amp;LEFT(A11,FIND(" ",A11)-1)</f>
        <v>10AllesPhil</v>
      </c>
      <c r="V11" s="9">
        <f>COUNTIF($U$2:$U$65,"&lt;="&amp;U11)</f>
        <v>10</v>
      </c>
      <c r="W11" s="9" t="str">
        <f>A11</f>
        <v>Phil Alles</v>
      </c>
    </row>
    <row r="12" spans="1:23" ht="14.25" x14ac:dyDescent="0.2">
      <c r="A12" s="9" t="str">
        <f>VLOOKUP(R12,RosterVL,2,FALSE)</f>
        <v>Sean Peters</v>
      </c>
      <c r="B12" s="9">
        <f>VLOOKUP(R12,RosterVL,3,FALSE)</f>
        <v>3</v>
      </c>
      <c r="C12" s="9">
        <f>COUNTIFS(INPUT!$B:$B,$A12,INPUT!$E:$E,"&gt;0")</f>
        <v>14</v>
      </c>
      <c r="D12" s="12">
        <f>IF(G12=0,0,H12/G12)</f>
        <v>0.40677966101694918</v>
      </c>
      <c r="E12" s="12">
        <f>IF(G12=0,0,((H12+J12+K12)/(G12+J12+K12)))</f>
        <v>0.43548387096774194</v>
      </c>
      <c r="F12" s="10">
        <f>SUMIF(INPUT!$B:$B,$A12,INPUT!E:E)</f>
        <v>62</v>
      </c>
      <c r="G12" s="10">
        <f>SUMIF(INPUT!$B:$B,$A12,INPUT!F:F)</f>
        <v>59</v>
      </c>
      <c r="H12" s="10">
        <f>SUMIF(INPUT!$B:$B,$A12,INPUT!G:G)</f>
        <v>24</v>
      </c>
      <c r="I12" s="10">
        <f>SUMIF(INPUT!$B:$B,$A12,INPUT!H:H)</f>
        <v>1</v>
      </c>
      <c r="J12" s="10">
        <f>SUMIF(INPUT!$B:$B,$A12,INPUT!I:I)</f>
        <v>3</v>
      </c>
      <c r="K12" s="10">
        <f>SUMIF(INPUT!$B:$B,$A12,INPUT!J:J)</f>
        <v>0</v>
      </c>
      <c r="L12" s="10">
        <f>SUMIF(INPUT!$B:$B,$A12,INPUT!K:K)</f>
        <v>23</v>
      </c>
      <c r="M12" s="10">
        <f>SUMIF(INPUT!$B:$B,$A12,INPUT!L:L)</f>
        <v>1</v>
      </c>
      <c r="N12" s="10">
        <f>SUMIF(INPUT!$B:$B,$A12,INPUT!M:M)</f>
        <v>0</v>
      </c>
      <c r="O12" s="10">
        <f>SUMIF(INPUT!$B:$B,$A12,INPUT!N:N)</f>
        <v>0</v>
      </c>
      <c r="P12" s="12">
        <f>IF(G12=0,0,((L12+(M12*2)+(N12*3)+(O12*4))/(G12)))</f>
        <v>0.42372881355932202</v>
      </c>
      <c r="Q12" s="12">
        <f>E12+P12</f>
        <v>0.85921268452706401</v>
      </c>
      <c r="R12" s="10">
        <v>15</v>
      </c>
      <c r="S12" s="9">
        <f>RANK(D12,D:D,0)</f>
        <v>11</v>
      </c>
      <c r="T12" s="9" t="str">
        <f>IF(LEN(S12)=1,"0"&amp;S12,LEFT(S12,2))</f>
        <v>11</v>
      </c>
      <c r="U12" s="9" t="str">
        <f>T12&amp;RIGHT(A12,LEN(A12)-FIND(" ",A12))&amp;LEFT(A12,FIND(" ",A12)-1)</f>
        <v>11PetersSean</v>
      </c>
      <c r="V12" s="9">
        <f>COUNTIF($U$2:$U$65,"&lt;="&amp;U12)</f>
        <v>11</v>
      </c>
      <c r="W12" s="9" t="str">
        <f>A12</f>
        <v>Sean Peters</v>
      </c>
    </row>
    <row r="13" spans="1:23" ht="14.25" x14ac:dyDescent="0.2">
      <c r="A13" s="9" t="str">
        <f>VLOOKUP(R13,RosterVL,2,FALSE)</f>
        <v>Lou Cole</v>
      </c>
      <c r="B13" s="9">
        <f>VLOOKUP(R13,RosterVL,3,FALSE)</f>
        <v>7</v>
      </c>
      <c r="C13" s="9">
        <f>COUNTIFS(INPUT!$B:$B,$A13,INPUT!$E:$E,"&gt;0")</f>
        <v>14</v>
      </c>
      <c r="D13" s="12">
        <f>IF(G13=0,0,H13/G13)</f>
        <v>0.39655172413793105</v>
      </c>
      <c r="E13" s="12">
        <f>IF(G13=0,0,((H13+J13+K13)/(G13+J13+K13)))</f>
        <v>0.52702702702702697</v>
      </c>
      <c r="F13" s="10">
        <f>SUMIF(INPUT!$B:$B,$A13,INPUT!E:E)</f>
        <v>74</v>
      </c>
      <c r="G13" s="10">
        <f>SUMIF(INPUT!$B:$B,$A13,INPUT!F:F)</f>
        <v>58</v>
      </c>
      <c r="H13" s="10">
        <f>SUMIF(INPUT!$B:$B,$A13,INPUT!G:G)</f>
        <v>23</v>
      </c>
      <c r="I13" s="10">
        <f>SUMIF(INPUT!$B:$B,$A13,INPUT!H:H)</f>
        <v>6</v>
      </c>
      <c r="J13" s="10">
        <f>SUMIF(INPUT!$B:$B,$A13,INPUT!I:I)</f>
        <v>12</v>
      </c>
      <c r="K13" s="10">
        <f>SUMIF(INPUT!$B:$B,$A13,INPUT!J:J)</f>
        <v>4</v>
      </c>
      <c r="L13" s="10">
        <f>SUMIF(INPUT!$B:$B,$A13,INPUT!K:K)</f>
        <v>20</v>
      </c>
      <c r="M13" s="10">
        <f>SUMIF(INPUT!$B:$B,$A13,INPUT!L:L)</f>
        <v>2</v>
      </c>
      <c r="N13" s="10">
        <f>SUMIF(INPUT!$B:$B,$A13,INPUT!M:M)</f>
        <v>1</v>
      </c>
      <c r="O13" s="10">
        <f>SUMIF(INPUT!$B:$B,$A13,INPUT!N:N)</f>
        <v>0</v>
      </c>
      <c r="P13" s="12">
        <f>IF(G13=0,0,((L13+(M13*2)+(N13*3)+(O13*4))/(G13)))</f>
        <v>0.46551724137931033</v>
      </c>
      <c r="Q13" s="12">
        <f>E13+P13</f>
        <v>0.99254426840633725</v>
      </c>
      <c r="R13" s="10">
        <v>47</v>
      </c>
      <c r="S13" s="9">
        <f>RANK(D13,D:D,0)</f>
        <v>12</v>
      </c>
      <c r="T13" s="9" t="str">
        <f>IF(LEN(S13)=1,"0"&amp;S13,LEFT(S13,2))</f>
        <v>12</v>
      </c>
      <c r="U13" s="9" t="str">
        <f>T13&amp;RIGHT(A13,LEN(A13)-FIND(" ",A13))&amp;LEFT(A13,FIND(" ",A13)-1)</f>
        <v>12ColeLou</v>
      </c>
      <c r="V13" s="9">
        <f>COUNTIF($U$2:$U$65,"&lt;="&amp;U13)</f>
        <v>12</v>
      </c>
      <c r="W13" s="9" t="str">
        <f>A13</f>
        <v>Lou Cole</v>
      </c>
    </row>
    <row r="14" spans="1:23" ht="14.25" x14ac:dyDescent="0.2">
      <c r="A14" s="9" t="str">
        <f>VLOOKUP(R14,RosterVL,2,FALSE)</f>
        <v>Ruben Plancart</v>
      </c>
      <c r="B14" s="9">
        <f>VLOOKUP(R14,RosterVL,3,FALSE)</f>
        <v>2</v>
      </c>
      <c r="C14" s="9">
        <f>COUNTIFS(INPUT!$B:$B,$A14,INPUT!$E:$E,"&gt;0")</f>
        <v>14</v>
      </c>
      <c r="D14" s="12">
        <f>IF(G14=0,0,H14/G14)</f>
        <v>0.39344262295081966</v>
      </c>
      <c r="E14" s="12">
        <f>IF(G14=0,0,((H14+J14+K14)/(G14+J14+K14)))</f>
        <v>0.421875</v>
      </c>
      <c r="F14" s="10">
        <f>SUMIF(INPUT!$B:$B,$A14,INPUT!E:E)</f>
        <v>64</v>
      </c>
      <c r="G14" s="10">
        <f>SUMIF(INPUT!$B:$B,$A14,INPUT!F:F)</f>
        <v>61</v>
      </c>
      <c r="H14" s="10">
        <f>SUMIF(INPUT!$B:$B,$A14,INPUT!G:G)</f>
        <v>24</v>
      </c>
      <c r="I14" s="10">
        <f>SUMIF(INPUT!$B:$B,$A14,INPUT!H:H)</f>
        <v>8</v>
      </c>
      <c r="J14" s="10">
        <f>SUMIF(INPUT!$B:$B,$A14,INPUT!I:I)</f>
        <v>3</v>
      </c>
      <c r="K14" s="10">
        <f>SUMIF(INPUT!$B:$B,$A14,INPUT!J:J)</f>
        <v>0</v>
      </c>
      <c r="L14" s="10">
        <f>SUMIF(INPUT!$B:$B,$A14,INPUT!K:K)</f>
        <v>22</v>
      </c>
      <c r="M14" s="10">
        <f>SUMIF(INPUT!$B:$B,$A14,INPUT!L:L)</f>
        <v>2</v>
      </c>
      <c r="N14" s="10">
        <f>SUMIF(INPUT!$B:$B,$A14,INPUT!M:M)</f>
        <v>0</v>
      </c>
      <c r="O14" s="10">
        <f>SUMIF(INPUT!$B:$B,$A14,INPUT!N:N)</f>
        <v>0</v>
      </c>
      <c r="P14" s="12">
        <f>IF(G14=0,0,((L14+(M14*2)+(N14*3)+(O14*4))/(G14)))</f>
        <v>0.42622950819672129</v>
      </c>
      <c r="Q14" s="12">
        <f>E14+P14</f>
        <v>0.84810450819672134</v>
      </c>
      <c r="R14" s="10">
        <v>11</v>
      </c>
      <c r="S14" s="9">
        <f>RANK(D14,D:D,0)</f>
        <v>13</v>
      </c>
      <c r="T14" s="9" t="str">
        <f>IF(LEN(S14)=1,"0"&amp;S14,LEFT(S14,2))</f>
        <v>13</v>
      </c>
      <c r="U14" s="9" t="str">
        <f>T14&amp;RIGHT(A14,LEN(A14)-FIND(" ",A14))&amp;LEFT(A14,FIND(" ",A14)-1)</f>
        <v>13PlancartRuben</v>
      </c>
      <c r="V14" s="9">
        <f>COUNTIF($U$2:$U$65,"&lt;="&amp;U14)</f>
        <v>13</v>
      </c>
      <c r="W14" s="9" t="str">
        <f>A14</f>
        <v>Ruben Plancart</v>
      </c>
    </row>
    <row r="15" spans="1:23" ht="14.25" x14ac:dyDescent="0.2">
      <c r="A15" s="9" t="str">
        <f>VLOOKUP(R15,RosterVL,2,FALSE)</f>
        <v>Jack Fleming</v>
      </c>
      <c r="B15" s="9">
        <f>VLOOKUP(R15,RosterVL,3,FALSE)</f>
        <v>5</v>
      </c>
      <c r="C15" s="9">
        <f>COUNTIFS(INPUT!$B:$B,$A15,INPUT!$E:$E,"&gt;0")</f>
        <v>15</v>
      </c>
      <c r="D15" s="12">
        <f>IF(G15=0,0,H15/G15)</f>
        <v>0.39285714285714285</v>
      </c>
      <c r="E15" s="12">
        <f>IF(G15=0,0,((H15+J15+K15)/(G15+J15+K15)))</f>
        <v>0.47692307692307695</v>
      </c>
      <c r="F15" s="10">
        <f>SUMIF(INPUT!$B:$B,$A15,INPUT!E:E)</f>
        <v>65</v>
      </c>
      <c r="G15" s="10">
        <f>SUMIF(INPUT!$B:$B,$A15,INPUT!F:F)</f>
        <v>56</v>
      </c>
      <c r="H15" s="10">
        <f>SUMIF(INPUT!$B:$B,$A15,INPUT!G:G)</f>
        <v>22</v>
      </c>
      <c r="I15" s="10">
        <f>SUMIF(INPUT!$B:$B,$A15,INPUT!H:H)</f>
        <v>11</v>
      </c>
      <c r="J15" s="10">
        <f>SUMIF(INPUT!$B:$B,$A15,INPUT!I:I)</f>
        <v>6</v>
      </c>
      <c r="K15" s="10">
        <f>SUMIF(INPUT!$B:$B,$A15,INPUT!J:J)</f>
        <v>3</v>
      </c>
      <c r="L15" s="10">
        <f>SUMIF(INPUT!$B:$B,$A15,INPUT!K:K)</f>
        <v>18</v>
      </c>
      <c r="M15" s="10">
        <f>SUMIF(INPUT!$B:$B,$A15,INPUT!L:L)</f>
        <v>4</v>
      </c>
      <c r="N15" s="10">
        <f>SUMIF(INPUT!$B:$B,$A15,INPUT!M:M)</f>
        <v>0</v>
      </c>
      <c r="O15" s="10">
        <f>SUMIF(INPUT!$B:$B,$A15,INPUT!N:N)</f>
        <v>0</v>
      </c>
      <c r="P15" s="12">
        <f>IF(G15=0,0,((L15+(M15*2)+(N15*3)+(O15*4))/(G15)))</f>
        <v>0.4642857142857143</v>
      </c>
      <c r="Q15" s="12">
        <f>E15+P15</f>
        <v>0.9412087912087912</v>
      </c>
      <c r="R15" s="10">
        <v>30</v>
      </c>
      <c r="S15" s="9">
        <f>RANK(D15,D:D,0)</f>
        <v>14</v>
      </c>
      <c r="T15" s="9" t="str">
        <f>IF(LEN(S15)=1,"0"&amp;S15,LEFT(S15,2))</f>
        <v>14</v>
      </c>
      <c r="U15" s="9" t="str">
        <f>T15&amp;RIGHT(A15,LEN(A15)-FIND(" ",A15))&amp;LEFT(A15,FIND(" ",A15)-1)</f>
        <v>14FlemingJack</v>
      </c>
      <c r="V15" s="9">
        <f>COUNTIF($U$2:$U$65,"&lt;="&amp;U15)</f>
        <v>14</v>
      </c>
      <c r="W15" s="9" t="str">
        <f>A15</f>
        <v>Jack Fleming</v>
      </c>
    </row>
    <row r="16" spans="1:23" ht="14.25" x14ac:dyDescent="0.2">
      <c r="A16" s="9" t="str">
        <f>VLOOKUP(R16,RosterVL,2,FALSE)</f>
        <v>Eric Enright</v>
      </c>
      <c r="B16" s="9">
        <f>VLOOKUP(R16,RosterVL,3,FALSE)</f>
        <v>4</v>
      </c>
      <c r="C16" s="9">
        <f>COUNTIFS(INPUT!$B:$B,$A16,INPUT!$E:$E,"&gt;0")</f>
        <v>15</v>
      </c>
      <c r="D16" s="12">
        <f>IF(G16=0,0,H16/G16)</f>
        <v>0.37735849056603776</v>
      </c>
      <c r="E16" s="12">
        <f>IF(G16=0,0,((H16+J16+K16)/(G16+J16+K16)))</f>
        <v>0.44067796610169491</v>
      </c>
      <c r="F16" s="10">
        <f>SUMIF(INPUT!$B:$B,$A16,INPUT!E:E)</f>
        <v>59</v>
      </c>
      <c r="G16" s="10">
        <f>SUMIF(INPUT!$B:$B,$A16,INPUT!F:F)</f>
        <v>53</v>
      </c>
      <c r="H16" s="10">
        <f>SUMIF(INPUT!$B:$B,$A16,INPUT!G:G)</f>
        <v>20</v>
      </c>
      <c r="I16" s="10">
        <f>SUMIF(INPUT!$B:$B,$A16,INPUT!H:H)</f>
        <v>7</v>
      </c>
      <c r="J16" s="10">
        <f>SUMIF(INPUT!$B:$B,$A16,INPUT!I:I)</f>
        <v>5</v>
      </c>
      <c r="K16" s="10">
        <f>SUMIF(INPUT!$B:$B,$A16,INPUT!J:J)</f>
        <v>1</v>
      </c>
      <c r="L16" s="10">
        <f>SUMIF(INPUT!$B:$B,$A16,INPUT!K:K)</f>
        <v>18</v>
      </c>
      <c r="M16" s="10">
        <f>SUMIF(INPUT!$B:$B,$A16,INPUT!L:L)</f>
        <v>1</v>
      </c>
      <c r="N16" s="10">
        <f>SUMIF(INPUT!$B:$B,$A16,INPUT!M:M)</f>
        <v>0</v>
      </c>
      <c r="O16" s="10">
        <f>SUMIF(INPUT!$B:$B,$A16,INPUT!N:N)</f>
        <v>1</v>
      </c>
      <c r="P16" s="12">
        <f>IF(G16=0,0,((L16+(M16*2)+(N16*3)+(O16*4))/(G16)))</f>
        <v>0.45283018867924529</v>
      </c>
      <c r="Q16" s="12">
        <f>E16+P16</f>
        <v>0.89350815478094026</v>
      </c>
      <c r="R16" s="10">
        <v>24</v>
      </c>
      <c r="S16" s="9">
        <f>RANK(D16,D:D,0)</f>
        <v>15</v>
      </c>
      <c r="T16" s="9" t="str">
        <f>IF(LEN(S16)=1,"0"&amp;S16,LEFT(S16,2))</f>
        <v>15</v>
      </c>
      <c r="U16" s="9" t="str">
        <f>T16&amp;RIGHT(A16,LEN(A16)-FIND(" ",A16))&amp;LEFT(A16,FIND(" ",A16)-1)</f>
        <v>15EnrightEric</v>
      </c>
      <c r="V16" s="9">
        <f>COUNTIF($U$2:$U$65,"&lt;="&amp;U16)</f>
        <v>15</v>
      </c>
      <c r="W16" s="9" t="str">
        <f>A16</f>
        <v>Eric Enright</v>
      </c>
    </row>
    <row r="17" spans="1:23" ht="14.25" x14ac:dyDescent="0.2">
      <c r="A17" s="9" t="str">
        <f>VLOOKUP(R17,RosterVL,2,FALSE)</f>
        <v>Tommy Faulstich</v>
      </c>
      <c r="B17" s="9">
        <f>VLOOKUP(R17,RosterVL,3,FALSE)</f>
        <v>5</v>
      </c>
      <c r="C17" s="9">
        <f>COUNTIFS(INPUT!$B:$B,$A17,INPUT!$E:$E,"&gt;0")</f>
        <v>11</v>
      </c>
      <c r="D17" s="12">
        <f>IF(G17=0,0,H17/G17)</f>
        <v>0.37254901960784315</v>
      </c>
      <c r="E17" s="12">
        <f>IF(G17=0,0,((H17+J17+K17)/(G17+J17+K17)))</f>
        <v>0.39622641509433965</v>
      </c>
      <c r="F17" s="10">
        <f>SUMIF(INPUT!$B:$B,$A17,INPUT!E:E)</f>
        <v>53</v>
      </c>
      <c r="G17" s="10">
        <f>SUMIF(INPUT!$B:$B,$A17,INPUT!F:F)</f>
        <v>51</v>
      </c>
      <c r="H17" s="10">
        <f>SUMIF(INPUT!$B:$B,$A17,INPUT!G:G)</f>
        <v>19</v>
      </c>
      <c r="I17" s="10">
        <f>SUMIF(INPUT!$B:$B,$A17,INPUT!H:H)</f>
        <v>1</v>
      </c>
      <c r="J17" s="10">
        <f>SUMIF(INPUT!$B:$B,$A17,INPUT!I:I)</f>
        <v>1</v>
      </c>
      <c r="K17" s="10">
        <f>SUMIF(INPUT!$B:$B,$A17,INPUT!J:J)</f>
        <v>1</v>
      </c>
      <c r="L17" s="10">
        <f>SUMIF(INPUT!$B:$B,$A17,INPUT!K:K)</f>
        <v>19</v>
      </c>
      <c r="M17" s="10">
        <f>SUMIF(INPUT!$B:$B,$A17,INPUT!L:L)</f>
        <v>0</v>
      </c>
      <c r="N17" s="10">
        <f>SUMIF(INPUT!$B:$B,$A17,INPUT!M:M)</f>
        <v>0</v>
      </c>
      <c r="O17" s="10">
        <f>SUMIF(INPUT!$B:$B,$A17,INPUT!N:N)</f>
        <v>0</v>
      </c>
      <c r="P17" s="12">
        <f>IF(G17=0,0,((L17+(M17*2)+(N17*3)+(O17*4))/(G17)))</f>
        <v>0.37254901960784315</v>
      </c>
      <c r="Q17" s="12">
        <f>E17+P17</f>
        <v>0.76877543470218279</v>
      </c>
      <c r="R17" s="10">
        <v>34</v>
      </c>
      <c r="S17" s="9">
        <f>RANK(D17,D:D,0)</f>
        <v>16</v>
      </c>
      <c r="T17" s="9" t="str">
        <f>IF(LEN(S17)=1,"0"&amp;S17,LEFT(S17,2))</f>
        <v>16</v>
      </c>
      <c r="U17" s="9" t="str">
        <f>T17&amp;RIGHT(A17,LEN(A17)-FIND(" ",A17))&amp;LEFT(A17,FIND(" ",A17)-1)</f>
        <v>16FaulstichTommy</v>
      </c>
      <c r="V17" s="9">
        <f>COUNTIF($U$2:$U$65,"&lt;="&amp;U17)</f>
        <v>16</v>
      </c>
      <c r="W17" s="9" t="str">
        <f>A17</f>
        <v>Tommy Faulstich</v>
      </c>
    </row>
    <row r="18" spans="1:23" ht="14.25" x14ac:dyDescent="0.2">
      <c r="A18" s="9" t="str">
        <f>VLOOKUP(R18,RosterVL,2,FALSE)</f>
        <v>Sam Scharenberg</v>
      </c>
      <c r="B18" s="9">
        <f>VLOOKUP(R18,RosterVL,3,FALSE)</f>
        <v>8</v>
      </c>
      <c r="C18" s="9">
        <f>COUNTIFS(INPUT!$B:$B,$A18,INPUT!$E:$E,"&gt;0")</f>
        <v>12</v>
      </c>
      <c r="D18" s="12">
        <f>IF(G18=0,0,H18/G18)</f>
        <v>0.37037037037037035</v>
      </c>
      <c r="E18" s="12">
        <f>IF(G18=0,0,((H18+J18+K18)/(G18+J18+K18)))</f>
        <v>0.38181818181818183</v>
      </c>
      <c r="F18" s="10">
        <f>SUMIF(INPUT!$B:$B,$A18,INPUT!E:E)</f>
        <v>55</v>
      </c>
      <c r="G18" s="10">
        <f>SUMIF(INPUT!$B:$B,$A18,INPUT!F:F)</f>
        <v>54</v>
      </c>
      <c r="H18" s="10">
        <f>SUMIF(INPUT!$B:$B,$A18,INPUT!G:G)</f>
        <v>20</v>
      </c>
      <c r="I18" s="10">
        <f>SUMIF(INPUT!$B:$B,$A18,INPUT!H:H)</f>
        <v>5</v>
      </c>
      <c r="J18" s="10">
        <f>SUMIF(INPUT!$B:$B,$A18,INPUT!I:I)</f>
        <v>0</v>
      </c>
      <c r="K18" s="10">
        <f>SUMIF(INPUT!$B:$B,$A18,INPUT!J:J)</f>
        <v>1</v>
      </c>
      <c r="L18" s="10">
        <f>SUMIF(INPUT!$B:$B,$A18,INPUT!K:K)</f>
        <v>17</v>
      </c>
      <c r="M18" s="10">
        <f>SUMIF(INPUT!$B:$B,$A18,INPUT!L:L)</f>
        <v>2</v>
      </c>
      <c r="N18" s="10">
        <f>SUMIF(INPUT!$B:$B,$A18,INPUT!M:M)</f>
        <v>1</v>
      </c>
      <c r="O18" s="10">
        <f>SUMIF(INPUT!$B:$B,$A18,INPUT!N:N)</f>
        <v>0</v>
      </c>
      <c r="P18" s="12">
        <f>IF(G18=0,0,((L18+(M18*2)+(N18*3)+(O18*4))/(G18)))</f>
        <v>0.44444444444444442</v>
      </c>
      <c r="Q18" s="12">
        <f>E18+P18</f>
        <v>0.82626262626262625</v>
      </c>
      <c r="R18" s="10">
        <v>56</v>
      </c>
      <c r="S18" s="9">
        <f>RANK(D18,D:D,0)</f>
        <v>17</v>
      </c>
      <c r="T18" s="9" t="str">
        <f>IF(LEN(S18)=1,"0"&amp;S18,LEFT(S18,2))</f>
        <v>17</v>
      </c>
      <c r="U18" s="9" t="str">
        <f>T18&amp;RIGHT(A18,LEN(A18)-FIND(" ",A18))&amp;LEFT(A18,FIND(" ",A18)-1)</f>
        <v>17ScharenbergSam</v>
      </c>
      <c r="V18" s="9">
        <f>COUNTIF($U$2:$U$65,"&lt;="&amp;U18)</f>
        <v>17</v>
      </c>
      <c r="W18" s="9" t="str">
        <f>A18</f>
        <v>Sam Scharenberg</v>
      </c>
    </row>
    <row r="19" spans="1:23" ht="14.25" x14ac:dyDescent="0.2">
      <c r="A19" s="9" t="str">
        <f>VLOOKUP(R19,RosterVL,2,FALSE)</f>
        <v>Dave Kohring</v>
      </c>
      <c r="B19" s="9">
        <f>VLOOKUP(R19,RosterVL,3,FALSE)</f>
        <v>1</v>
      </c>
      <c r="C19" s="9">
        <f>COUNTIFS(INPUT!$B:$B,$A19,INPUT!$E:$E,"&gt;0")</f>
        <v>14</v>
      </c>
      <c r="D19" s="12">
        <f>IF(G19=0,0,H19/G19)</f>
        <v>0.36231884057971014</v>
      </c>
      <c r="E19" s="12">
        <f>IF(G19=0,0,((H19+J19+K19)/(G19+J19+K19)))</f>
        <v>0.37142857142857144</v>
      </c>
      <c r="F19" s="10">
        <f>SUMIF(INPUT!$B:$B,$A19,INPUT!E:E)</f>
        <v>70</v>
      </c>
      <c r="G19" s="10">
        <f>SUMIF(INPUT!$B:$B,$A19,INPUT!F:F)</f>
        <v>69</v>
      </c>
      <c r="H19" s="10">
        <f>SUMIF(INPUT!$B:$B,$A19,INPUT!G:G)</f>
        <v>25</v>
      </c>
      <c r="I19" s="10">
        <f>SUMIF(INPUT!$B:$B,$A19,INPUT!H:H)</f>
        <v>5</v>
      </c>
      <c r="J19" s="10">
        <f>SUMIF(INPUT!$B:$B,$A19,INPUT!I:I)</f>
        <v>0</v>
      </c>
      <c r="K19" s="10">
        <f>SUMIF(INPUT!$B:$B,$A19,INPUT!J:J)</f>
        <v>1</v>
      </c>
      <c r="L19" s="10">
        <f>SUMIF(INPUT!$B:$B,$A19,INPUT!K:K)</f>
        <v>25</v>
      </c>
      <c r="M19" s="10">
        <f>SUMIF(INPUT!$B:$B,$A19,INPUT!L:L)</f>
        <v>0</v>
      </c>
      <c r="N19" s="10">
        <f>SUMIF(INPUT!$B:$B,$A19,INPUT!M:M)</f>
        <v>0</v>
      </c>
      <c r="O19" s="10">
        <f>SUMIF(INPUT!$B:$B,$A19,INPUT!N:N)</f>
        <v>0</v>
      </c>
      <c r="P19" s="12">
        <f>IF(G19=0,0,((L19+(M19*2)+(N19*3)+(O19*4))/(G19)))</f>
        <v>0.36231884057971014</v>
      </c>
      <c r="Q19" s="12">
        <f>E19+P19</f>
        <v>0.73374741200828164</v>
      </c>
      <c r="R19" s="10">
        <v>4</v>
      </c>
      <c r="S19" s="9">
        <f>RANK(D19,D:D,0)</f>
        <v>18</v>
      </c>
      <c r="T19" s="9" t="str">
        <f>IF(LEN(S19)=1,"0"&amp;S19,LEFT(S19,2))</f>
        <v>18</v>
      </c>
      <c r="U19" s="9" t="str">
        <f>T19&amp;RIGHT(A19,LEN(A19)-FIND(" ",A19))&amp;LEFT(A19,FIND(" ",A19)-1)</f>
        <v>18KohringDave</v>
      </c>
      <c r="V19" s="9">
        <f>COUNTIF($U$2:$U$65,"&lt;="&amp;U19)</f>
        <v>18</v>
      </c>
      <c r="W19" s="9" t="str">
        <f>A19</f>
        <v>Dave Kohring</v>
      </c>
    </row>
    <row r="20" spans="1:23" ht="14.25" x14ac:dyDescent="0.2">
      <c r="A20" s="9" t="str">
        <f>VLOOKUP(R20,RosterVL,2,FALSE)</f>
        <v>Jason Perniciaro</v>
      </c>
      <c r="B20" s="9">
        <f>VLOOKUP(R20,RosterVL,3,FALSE)</f>
        <v>8</v>
      </c>
      <c r="C20" s="9">
        <f>COUNTIFS(INPUT!$B:$B,$A20,INPUT!$E:$E,"&gt;0")</f>
        <v>14</v>
      </c>
      <c r="D20" s="12">
        <f>IF(G20=0,0,H20/G20)</f>
        <v>0.36206896551724138</v>
      </c>
      <c r="E20" s="12">
        <f>IF(G20=0,0,((H20+J20+K20)/(G20+J20+K20)))</f>
        <v>0.43939393939393939</v>
      </c>
      <c r="F20" s="10">
        <f>SUMIF(INPUT!$B:$B,$A20,INPUT!E:E)</f>
        <v>66</v>
      </c>
      <c r="G20" s="10">
        <f>SUMIF(INPUT!$B:$B,$A20,INPUT!F:F)</f>
        <v>58</v>
      </c>
      <c r="H20" s="10">
        <f>SUMIF(INPUT!$B:$B,$A20,INPUT!G:G)</f>
        <v>21</v>
      </c>
      <c r="I20" s="10">
        <f>SUMIF(INPUT!$B:$B,$A20,INPUT!H:H)</f>
        <v>7</v>
      </c>
      <c r="J20" s="10">
        <f>SUMIF(INPUT!$B:$B,$A20,INPUT!I:I)</f>
        <v>5</v>
      </c>
      <c r="K20" s="10">
        <f>SUMIF(INPUT!$B:$B,$A20,INPUT!J:J)</f>
        <v>3</v>
      </c>
      <c r="L20" s="10">
        <f>SUMIF(INPUT!$B:$B,$A20,INPUT!K:K)</f>
        <v>17</v>
      </c>
      <c r="M20" s="10">
        <f>SUMIF(INPUT!$B:$B,$A20,INPUT!L:L)</f>
        <v>3</v>
      </c>
      <c r="N20" s="10">
        <f>SUMIF(INPUT!$B:$B,$A20,INPUT!M:M)</f>
        <v>1</v>
      </c>
      <c r="O20" s="10">
        <f>SUMIF(INPUT!$B:$B,$A20,INPUT!N:N)</f>
        <v>0</v>
      </c>
      <c r="P20" s="12">
        <f>IF(G20=0,0,((L20+(M20*2)+(N20*3)+(O20*4))/(G20)))</f>
        <v>0.44827586206896552</v>
      </c>
      <c r="Q20" s="12">
        <f>E20+P20</f>
        <v>0.88766980146290497</v>
      </c>
      <c r="R20" s="10">
        <v>52</v>
      </c>
      <c r="S20" s="9">
        <f>RANK(D20,D:D,0)</f>
        <v>19</v>
      </c>
      <c r="T20" s="9" t="str">
        <f>IF(LEN(S20)=1,"0"&amp;S20,LEFT(S20,2))</f>
        <v>19</v>
      </c>
      <c r="U20" s="9" t="str">
        <f>T20&amp;RIGHT(A20,LEN(A20)-FIND(" ",A20))&amp;LEFT(A20,FIND(" ",A20)-1)</f>
        <v>19PerniciaroJason</v>
      </c>
      <c r="V20" s="9">
        <f>COUNTIF($U$2:$U$65,"&lt;="&amp;U20)</f>
        <v>19</v>
      </c>
      <c r="W20" s="9" t="str">
        <f>A20</f>
        <v>Jason Perniciaro</v>
      </c>
    </row>
    <row r="21" spans="1:23" ht="15.75" customHeight="1" x14ac:dyDescent="0.2">
      <c r="A21" s="9" t="str">
        <f>VLOOKUP(R21,RosterVL,2,FALSE)</f>
        <v>Mike Haukap</v>
      </c>
      <c r="B21" s="9">
        <f>VLOOKUP(R21,RosterVL,3,FALSE)</f>
        <v>7</v>
      </c>
      <c r="C21" s="9">
        <f>COUNTIFS(INPUT!$B:$B,$A21,INPUT!$E:$E,"&gt;0")</f>
        <v>15</v>
      </c>
      <c r="D21" s="12">
        <f>IF(G21=0,0,H21/G21)</f>
        <v>0.36065573770491804</v>
      </c>
      <c r="E21" s="12">
        <f>IF(G21=0,0,((H21+J21+K21)/(G21+J21+K21)))</f>
        <v>0.45070422535211269</v>
      </c>
      <c r="F21" s="10">
        <f>SUMIF(INPUT!$B:$B,$A21,INPUT!E:E)</f>
        <v>71</v>
      </c>
      <c r="G21" s="10">
        <f>SUMIF(INPUT!$B:$B,$A21,INPUT!F:F)</f>
        <v>61</v>
      </c>
      <c r="H21" s="10">
        <f>SUMIF(INPUT!$B:$B,$A21,INPUT!G:G)</f>
        <v>22</v>
      </c>
      <c r="I21" s="10">
        <f>SUMIF(INPUT!$B:$B,$A21,INPUT!H:H)</f>
        <v>16</v>
      </c>
      <c r="J21" s="10">
        <f>SUMIF(INPUT!$B:$B,$A21,INPUT!I:I)</f>
        <v>9</v>
      </c>
      <c r="K21" s="10">
        <f>SUMIF(INPUT!$B:$B,$A21,INPUT!J:J)</f>
        <v>1</v>
      </c>
      <c r="L21" s="10">
        <f>SUMIF(INPUT!$B:$B,$A21,INPUT!K:K)</f>
        <v>19</v>
      </c>
      <c r="M21" s="10">
        <f>SUMIF(INPUT!$B:$B,$A21,INPUT!L:L)</f>
        <v>3</v>
      </c>
      <c r="N21" s="10">
        <f>SUMIF(INPUT!$B:$B,$A21,INPUT!M:M)</f>
        <v>0</v>
      </c>
      <c r="O21" s="10">
        <f>SUMIF(INPUT!$B:$B,$A21,INPUT!N:N)</f>
        <v>0</v>
      </c>
      <c r="P21" s="12">
        <f>IF(G21=0,0,((L21+(M21*2)+(N21*3)+(O21*4))/(G21)))</f>
        <v>0.4098360655737705</v>
      </c>
      <c r="Q21" s="12">
        <f>E21+P21</f>
        <v>0.86054029092588324</v>
      </c>
      <c r="R21" s="10">
        <v>48</v>
      </c>
      <c r="S21" s="9">
        <f>RANK(D21,D:D,0)</f>
        <v>20</v>
      </c>
      <c r="T21" s="9" t="str">
        <f>IF(LEN(S21)=1,"0"&amp;S21,LEFT(S21,2))</f>
        <v>20</v>
      </c>
      <c r="U21" s="9" t="str">
        <f>T21&amp;RIGHT(A21,LEN(A21)-FIND(" ",A21))&amp;LEFT(A21,FIND(" ",A21)-1)</f>
        <v>20HaukapMike</v>
      </c>
      <c r="V21" s="9">
        <f>COUNTIF($U$2:$U$65,"&lt;="&amp;U21)</f>
        <v>20</v>
      </c>
      <c r="W21" s="9" t="str">
        <f>A21</f>
        <v>Mike Haukap</v>
      </c>
    </row>
    <row r="22" spans="1:23" ht="15.75" customHeight="1" x14ac:dyDescent="0.2">
      <c r="A22" s="9" t="str">
        <f>VLOOKUP(R22,RosterVL,2,FALSE)</f>
        <v>Bob Farrell</v>
      </c>
      <c r="B22" s="9">
        <f>VLOOKUP(R22,RosterVL,3,FALSE)</f>
        <v>9</v>
      </c>
      <c r="C22" s="9">
        <f>COUNTIFS(INPUT!$B:$B,$A22,INPUT!$E:$E,"&gt;0")</f>
        <v>12</v>
      </c>
      <c r="D22" s="12">
        <f>IF(G22=0,0,H22/G22)</f>
        <v>0.36</v>
      </c>
      <c r="E22" s="12">
        <f>IF(G22=0,0,((H22+J22+K22)/(G22+J22+K22)))</f>
        <v>0.39622641509433965</v>
      </c>
      <c r="F22" s="10">
        <f>SUMIF(INPUT!$B:$B,$A22,INPUT!E:E)</f>
        <v>53</v>
      </c>
      <c r="G22" s="10">
        <f>SUMIF(INPUT!$B:$B,$A22,INPUT!F:F)</f>
        <v>50</v>
      </c>
      <c r="H22" s="10">
        <f>SUMIF(INPUT!$B:$B,$A22,INPUT!G:G)</f>
        <v>18</v>
      </c>
      <c r="I22" s="10">
        <f>SUMIF(INPUT!$B:$B,$A22,INPUT!H:H)</f>
        <v>9</v>
      </c>
      <c r="J22" s="10">
        <f>SUMIF(INPUT!$B:$B,$A22,INPUT!I:I)</f>
        <v>2</v>
      </c>
      <c r="K22" s="10">
        <f>SUMIF(INPUT!$B:$B,$A22,INPUT!J:J)</f>
        <v>1</v>
      </c>
      <c r="L22" s="10">
        <f>SUMIF(INPUT!$B:$B,$A22,INPUT!K:K)</f>
        <v>17</v>
      </c>
      <c r="M22" s="10">
        <f>SUMIF(INPUT!$B:$B,$A22,INPUT!L:L)</f>
        <v>0</v>
      </c>
      <c r="N22" s="10">
        <f>SUMIF(INPUT!$B:$B,$A22,INPUT!M:M)</f>
        <v>1</v>
      </c>
      <c r="O22" s="10">
        <f>SUMIF(INPUT!$B:$B,$A22,INPUT!N:N)</f>
        <v>0</v>
      </c>
      <c r="P22" s="12">
        <f>IF(G22=0,0,((L22+(M22*2)+(N22*3)+(O22*4))/(G22)))</f>
        <v>0.4</v>
      </c>
      <c r="Q22" s="12">
        <f>E22+P22</f>
        <v>0.79622641509433967</v>
      </c>
      <c r="R22" s="10">
        <v>59</v>
      </c>
      <c r="S22" s="9">
        <f>RANK(D22,D:D,0)</f>
        <v>21</v>
      </c>
      <c r="T22" s="9" t="str">
        <f>IF(LEN(S22)=1,"0"&amp;S22,LEFT(S22,2))</f>
        <v>21</v>
      </c>
      <c r="U22" s="9" t="str">
        <f>T22&amp;RIGHT(A22,LEN(A22)-FIND(" ",A22))&amp;LEFT(A22,FIND(" ",A22)-1)</f>
        <v>21FarrellBob</v>
      </c>
      <c r="V22" s="9">
        <f>COUNTIF($U$2:$U$65,"&lt;="&amp;U22)</f>
        <v>21</v>
      </c>
      <c r="W22" s="9" t="str">
        <f>A22</f>
        <v>Bob Farrell</v>
      </c>
    </row>
    <row r="23" spans="1:23" ht="15.75" customHeight="1" x14ac:dyDescent="0.2">
      <c r="A23" s="9" t="str">
        <f>VLOOKUP(R23,RosterVL,2,FALSE)</f>
        <v>Gerald Brown</v>
      </c>
      <c r="B23" s="9">
        <f>VLOOKUP(R23,RosterVL,3,FALSE)</f>
        <v>2</v>
      </c>
      <c r="C23" s="9">
        <f>COUNTIFS(INPUT!$B:$B,$A23,INPUT!$E:$E,"&gt;0")</f>
        <v>14</v>
      </c>
      <c r="D23" s="12">
        <f>IF(G23=0,0,H23/G23)</f>
        <v>0.35555555555555557</v>
      </c>
      <c r="E23" s="12">
        <f>IF(G23=0,0,((H23+J23+K23)/(G23+J23+K23)))</f>
        <v>0.39583333333333331</v>
      </c>
      <c r="F23" s="10">
        <f>SUMIF(INPUT!$B:$B,$A23,INPUT!E:E)</f>
        <v>48</v>
      </c>
      <c r="G23" s="10">
        <f>SUMIF(INPUT!$B:$B,$A23,INPUT!F:F)</f>
        <v>45</v>
      </c>
      <c r="H23" s="10">
        <f>SUMIF(INPUT!$B:$B,$A23,INPUT!G:G)</f>
        <v>16</v>
      </c>
      <c r="I23" s="10">
        <f>SUMIF(INPUT!$B:$B,$A23,INPUT!H:H)</f>
        <v>2</v>
      </c>
      <c r="J23" s="10">
        <f>SUMIF(INPUT!$B:$B,$A23,INPUT!I:I)</f>
        <v>2</v>
      </c>
      <c r="K23" s="10">
        <f>SUMIF(INPUT!$B:$B,$A23,INPUT!J:J)</f>
        <v>1</v>
      </c>
      <c r="L23" s="10">
        <f>SUMIF(INPUT!$B:$B,$A23,INPUT!K:K)</f>
        <v>16</v>
      </c>
      <c r="M23" s="10">
        <f>SUMIF(INPUT!$B:$B,$A23,INPUT!L:L)</f>
        <v>0</v>
      </c>
      <c r="N23" s="10">
        <f>SUMIF(INPUT!$B:$B,$A23,INPUT!M:M)</f>
        <v>0</v>
      </c>
      <c r="O23" s="10">
        <f>SUMIF(INPUT!$B:$B,$A23,INPUT!N:N)</f>
        <v>0</v>
      </c>
      <c r="P23" s="12">
        <f>IF(G23=0,0,((L23+(M23*2)+(N23*3)+(O23*4))/(G23)))</f>
        <v>0.35555555555555557</v>
      </c>
      <c r="Q23" s="12">
        <f>E23+P23</f>
        <v>0.75138888888888888</v>
      </c>
      <c r="R23" s="10">
        <v>12</v>
      </c>
      <c r="S23" s="9">
        <f>RANK(D23,D:D,0)</f>
        <v>22</v>
      </c>
      <c r="T23" s="9" t="str">
        <f>IF(LEN(S23)=1,"0"&amp;S23,LEFT(S23,2))</f>
        <v>22</v>
      </c>
      <c r="U23" s="9" t="str">
        <f>T23&amp;RIGHT(A23,LEN(A23)-FIND(" ",A23))&amp;LEFT(A23,FIND(" ",A23)-1)</f>
        <v>22BrownGerald</v>
      </c>
      <c r="V23" s="9">
        <f>COUNTIF($U$2:$U$65,"&lt;="&amp;U23)</f>
        <v>22</v>
      </c>
      <c r="W23" s="9" t="str">
        <f>A23</f>
        <v>Gerald Brown</v>
      </c>
    </row>
    <row r="24" spans="1:23" ht="15.75" customHeight="1" x14ac:dyDescent="0.2">
      <c r="A24" s="9" t="str">
        <f>VLOOKUP(R24,RosterVL,2,FALSE)</f>
        <v>Brian Cox</v>
      </c>
      <c r="B24" s="9">
        <f>VLOOKUP(R24,RosterVL,3,FALSE)</f>
        <v>7</v>
      </c>
      <c r="C24" s="9">
        <f>COUNTIFS(INPUT!$B:$B,$A24,INPUT!$E:$E,"&gt;0")</f>
        <v>13</v>
      </c>
      <c r="D24" s="12">
        <f>IF(G24=0,0,H24/G24)</f>
        <v>0.35416666666666669</v>
      </c>
      <c r="E24" s="12">
        <f>IF(G24=0,0,((H24+J24+K24)/(G24+J24+K24)))</f>
        <v>0.46551724137931033</v>
      </c>
      <c r="F24" s="10">
        <f>SUMIF(INPUT!$B:$B,$A24,INPUT!E:E)</f>
        <v>58</v>
      </c>
      <c r="G24" s="10">
        <f>SUMIF(INPUT!$B:$B,$A24,INPUT!F:F)</f>
        <v>48</v>
      </c>
      <c r="H24" s="10">
        <f>SUMIF(INPUT!$B:$B,$A24,INPUT!G:G)</f>
        <v>17</v>
      </c>
      <c r="I24" s="10">
        <f>SUMIF(INPUT!$B:$B,$A24,INPUT!H:H)</f>
        <v>9</v>
      </c>
      <c r="J24" s="10">
        <f>SUMIF(INPUT!$B:$B,$A24,INPUT!I:I)</f>
        <v>8</v>
      </c>
      <c r="K24" s="10">
        <f>SUMIF(INPUT!$B:$B,$A24,INPUT!J:J)</f>
        <v>2</v>
      </c>
      <c r="L24" s="10">
        <f>SUMIF(INPUT!$B:$B,$A24,INPUT!K:K)</f>
        <v>15</v>
      </c>
      <c r="M24" s="10">
        <f>SUMIF(INPUT!$B:$B,$A24,INPUT!L:L)</f>
        <v>1</v>
      </c>
      <c r="N24" s="10">
        <f>SUMIF(INPUT!$B:$B,$A24,INPUT!M:M)</f>
        <v>1</v>
      </c>
      <c r="O24" s="10">
        <f>SUMIF(INPUT!$B:$B,$A24,INPUT!N:N)</f>
        <v>0</v>
      </c>
      <c r="P24" s="12">
        <f>IF(G24=0,0,((L24+(M24*2)+(N24*3)+(O24*4))/(G24)))</f>
        <v>0.41666666666666669</v>
      </c>
      <c r="Q24" s="12">
        <f>E24+P24</f>
        <v>0.88218390804597702</v>
      </c>
      <c r="R24" s="10">
        <v>46</v>
      </c>
      <c r="S24" s="9">
        <f>RANK(D24,D:D,0)</f>
        <v>23</v>
      </c>
      <c r="T24" s="9" t="str">
        <f>IF(LEN(S24)=1,"0"&amp;S24,LEFT(S24,2))</f>
        <v>23</v>
      </c>
      <c r="U24" s="9" t="str">
        <f>T24&amp;RIGHT(A24,LEN(A24)-FIND(" ",A24))&amp;LEFT(A24,FIND(" ",A24)-1)</f>
        <v>23CoxBrian</v>
      </c>
      <c r="V24" s="9">
        <f>COUNTIF($U$2:$U$65,"&lt;="&amp;U24)</f>
        <v>23</v>
      </c>
      <c r="W24" s="9" t="str">
        <f>A24</f>
        <v>Brian Cox</v>
      </c>
    </row>
    <row r="25" spans="1:23" ht="15.75" customHeight="1" x14ac:dyDescent="0.2">
      <c r="A25" s="9" t="str">
        <f>VLOOKUP(R25,RosterVL,2,FALSE)</f>
        <v>Marty Plassmeyer</v>
      </c>
      <c r="B25" s="9">
        <f>VLOOKUP(R25,RosterVL,3,FALSE)</f>
        <v>8</v>
      </c>
      <c r="C25" s="9">
        <f>COUNTIFS(INPUT!$B:$B,$A25,INPUT!$E:$E,"&gt;0")</f>
        <v>12</v>
      </c>
      <c r="D25" s="12">
        <f>IF(G25=0,0,H25/G25)</f>
        <v>0.35087719298245612</v>
      </c>
      <c r="E25" s="12">
        <f>IF(G25=0,0,((H25+J25+K25)/(G25+J25+K25)))</f>
        <v>0.36206896551724138</v>
      </c>
      <c r="F25" s="10">
        <f>SUMIF(INPUT!$B:$B,$A25,INPUT!E:E)</f>
        <v>58</v>
      </c>
      <c r="G25" s="10">
        <f>SUMIF(INPUT!$B:$B,$A25,INPUT!F:F)</f>
        <v>57</v>
      </c>
      <c r="H25" s="10">
        <f>SUMIF(INPUT!$B:$B,$A25,INPUT!G:G)</f>
        <v>20</v>
      </c>
      <c r="I25" s="10">
        <f>SUMIF(INPUT!$B:$B,$A25,INPUT!H:H)</f>
        <v>9</v>
      </c>
      <c r="J25" s="10">
        <f>SUMIF(INPUT!$B:$B,$A25,INPUT!I:I)</f>
        <v>1</v>
      </c>
      <c r="K25" s="10">
        <f>SUMIF(INPUT!$B:$B,$A25,INPUT!J:J)</f>
        <v>0</v>
      </c>
      <c r="L25" s="10">
        <f>SUMIF(INPUT!$B:$B,$A25,INPUT!K:K)</f>
        <v>17</v>
      </c>
      <c r="M25" s="10">
        <f>SUMIF(INPUT!$B:$B,$A25,INPUT!L:L)</f>
        <v>2</v>
      </c>
      <c r="N25" s="10">
        <f>SUMIF(INPUT!$B:$B,$A25,INPUT!M:M)</f>
        <v>1</v>
      </c>
      <c r="O25" s="10">
        <f>SUMIF(INPUT!$B:$B,$A25,INPUT!N:N)</f>
        <v>0</v>
      </c>
      <c r="P25" s="12">
        <f>IF(G25=0,0,((L25+(M25*2)+(N25*3)+(O25*4))/(G25)))</f>
        <v>0.42105263157894735</v>
      </c>
      <c r="Q25" s="12">
        <f>E25+P25</f>
        <v>0.78312159709618867</v>
      </c>
      <c r="R25" s="10">
        <v>54</v>
      </c>
      <c r="S25" s="9">
        <f>RANK(D25,D:D,0)</f>
        <v>24</v>
      </c>
      <c r="T25" s="9" t="str">
        <f>IF(LEN(S25)=1,"0"&amp;S25,LEFT(S25,2))</f>
        <v>24</v>
      </c>
      <c r="U25" s="9" t="str">
        <f>T25&amp;RIGHT(A25,LEN(A25)-FIND(" ",A25))&amp;LEFT(A25,FIND(" ",A25)-1)</f>
        <v>24PlassmeyerMarty</v>
      </c>
      <c r="V25" s="9">
        <f>COUNTIF($U$2:$U$65,"&lt;="&amp;U25)</f>
        <v>24</v>
      </c>
      <c r="W25" s="9" t="str">
        <f>A25</f>
        <v>Marty Plassmeyer</v>
      </c>
    </row>
    <row r="26" spans="1:23" ht="15.75" customHeight="1" x14ac:dyDescent="0.2">
      <c r="A26" s="9" t="str">
        <f>VLOOKUP(R26,RosterVL,2,FALSE)</f>
        <v>Ted Wiese</v>
      </c>
      <c r="B26" s="9">
        <f>VLOOKUP(R26,RosterVL,3,FALSE)</f>
        <v>9</v>
      </c>
      <c r="C26" s="9">
        <f>COUNTIFS(INPUT!$B:$B,$A26,INPUT!$E:$E,"&gt;0")</f>
        <v>16</v>
      </c>
      <c r="D26" s="12">
        <f>IF(G26=0,0,H26/G26)</f>
        <v>0.34848484848484851</v>
      </c>
      <c r="E26" s="12">
        <f>IF(G26=0,0,((H26+J26+K26)/(G26+J26+K26)))</f>
        <v>0.41891891891891891</v>
      </c>
      <c r="F26" s="10">
        <f>SUMIF(INPUT!$B:$B,$A26,INPUT!E:E)</f>
        <v>74</v>
      </c>
      <c r="G26" s="10">
        <f>SUMIF(INPUT!$B:$B,$A26,INPUT!F:F)</f>
        <v>66</v>
      </c>
      <c r="H26" s="10">
        <f>SUMIF(INPUT!$B:$B,$A26,INPUT!G:G)</f>
        <v>23</v>
      </c>
      <c r="I26" s="10">
        <f>SUMIF(INPUT!$B:$B,$A26,INPUT!H:H)</f>
        <v>7</v>
      </c>
      <c r="J26" s="10">
        <f>SUMIF(INPUT!$B:$B,$A26,INPUT!I:I)</f>
        <v>4</v>
      </c>
      <c r="K26" s="10">
        <f>SUMIF(INPUT!$B:$B,$A26,INPUT!J:J)</f>
        <v>4</v>
      </c>
      <c r="L26" s="10">
        <f>SUMIF(INPUT!$B:$B,$A26,INPUT!K:K)</f>
        <v>22</v>
      </c>
      <c r="M26" s="10">
        <f>SUMIF(INPUT!$B:$B,$A26,INPUT!L:L)</f>
        <v>0</v>
      </c>
      <c r="N26" s="10">
        <f>SUMIF(INPUT!$B:$B,$A26,INPUT!M:M)</f>
        <v>1</v>
      </c>
      <c r="O26" s="10">
        <f>SUMIF(INPUT!$B:$B,$A26,INPUT!N:N)</f>
        <v>0</v>
      </c>
      <c r="P26" s="12">
        <f>IF(G26=0,0,((L26+(M26*2)+(N26*3)+(O26*4))/(G26)))</f>
        <v>0.37878787878787878</v>
      </c>
      <c r="Q26" s="12">
        <f>E26+P26</f>
        <v>0.79770679770679775</v>
      </c>
      <c r="R26" s="10">
        <v>58</v>
      </c>
      <c r="S26" s="9">
        <f>RANK(D26,D:D,0)</f>
        <v>25</v>
      </c>
      <c r="T26" s="9" t="str">
        <f>IF(LEN(S26)=1,"0"&amp;S26,LEFT(S26,2))</f>
        <v>25</v>
      </c>
      <c r="U26" s="9" t="str">
        <f>T26&amp;RIGHT(A26,LEN(A26)-FIND(" ",A26))&amp;LEFT(A26,FIND(" ",A26)-1)</f>
        <v>25WieseTed</v>
      </c>
      <c r="V26" s="9">
        <f>COUNTIF($U$2:$U$65,"&lt;="&amp;U26)</f>
        <v>25</v>
      </c>
      <c r="W26" s="9" t="str">
        <f>A26</f>
        <v>Ted Wiese</v>
      </c>
    </row>
    <row r="27" spans="1:23" ht="15.75" customHeight="1" x14ac:dyDescent="0.2">
      <c r="A27" s="9" t="str">
        <f>VLOOKUP(R27,RosterVL,2,FALSE)</f>
        <v>Mike Jung</v>
      </c>
      <c r="B27" s="9">
        <f>VLOOKUP(R27,RosterVL,3,FALSE)</f>
        <v>2</v>
      </c>
      <c r="C27" s="9">
        <f>COUNTIFS(INPUT!$B:$B,$A27,INPUT!$E:$E,"&gt;0")</f>
        <v>14</v>
      </c>
      <c r="D27" s="12">
        <f>IF(G27=0,0,H27/G27)</f>
        <v>0.34482758620689657</v>
      </c>
      <c r="E27" s="12">
        <f>IF(G27=0,0,((H27+J27+K27)/(G27+J27+K27)))</f>
        <v>0.3559322033898305</v>
      </c>
      <c r="F27" s="10">
        <f>SUMIF(INPUT!$B:$B,$A27,INPUT!E:E)</f>
        <v>59</v>
      </c>
      <c r="G27" s="10">
        <f>SUMIF(INPUT!$B:$B,$A27,INPUT!F:F)</f>
        <v>58</v>
      </c>
      <c r="H27" s="10">
        <f>SUMIF(INPUT!$B:$B,$A27,INPUT!G:G)</f>
        <v>20</v>
      </c>
      <c r="I27" s="10">
        <f>SUMIF(INPUT!$B:$B,$A27,INPUT!H:H)</f>
        <v>4</v>
      </c>
      <c r="J27" s="10">
        <f>SUMIF(INPUT!$B:$B,$A27,INPUT!I:I)</f>
        <v>1</v>
      </c>
      <c r="K27" s="10">
        <f>SUMIF(INPUT!$B:$B,$A27,INPUT!J:J)</f>
        <v>0</v>
      </c>
      <c r="L27" s="10">
        <f>SUMIF(INPUT!$B:$B,$A27,INPUT!K:K)</f>
        <v>17</v>
      </c>
      <c r="M27" s="10">
        <f>SUMIF(INPUT!$B:$B,$A27,INPUT!L:L)</f>
        <v>2</v>
      </c>
      <c r="N27" s="10">
        <f>SUMIF(INPUT!$B:$B,$A27,INPUT!M:M)</f>
        <v>1</v>
      </c>
      <c r="O27" s="10">
        <f>SUMIF(INPUT!$B:$B,$A27,INPUT!N:N)</f>
        <v>0</v>
      </c>
      <c r="P27" s="12">
        <f>IF(G27=0,0,((L27+(M27*2)+(N27*3)+(O27*4))/(G27)))</f>
        <v>0.41379310344827586</v>
      </c>
      <c r="Q27" s="12">
        <f>E27+P27</f>
        <v>0.76972530683810636</v>
      </c>
      <c r="R27" s="10">
        <v>13</v>
      </c>
      <c r="S27" s="9">
        <f>RANK(D27,D:D,0)</f>
        <v>26</v>
      </c>
      <c r="T27" s="9" t="str">
        <f>IF(LEN(S27)=1,"0"&amp;S27,LEFT(S27,2))</f>
        <v>26</v>
      </c>
      <c r="U27" s="9" t="str">
        <f>T27&amp;RIGHT(A27,LEN(A27)-FIND(" ",A27))&amp;LEFT(A27,FIND(" ",A27)-1)</f>
        <v>26JungMike</v>
      </c>
      <c r="V27" s="9">
        <f>COUNTIF($U$2:$U$65,"&lt;="&amp;U27)</f>
        <v>26</v>
      </c>
      <c r="W27" s="9" t="str">
        <f>A27</f>
        <v>Mike Jung</v>
      </c>
    </row>
    <row r="28" spans="1:23" ht="15.75" customHeight="1" x14ac:dyDescent="0.2">
      <c r="A28" s="9" t="str">
        <f>VLOOKUP(R28,RosterVL,2,FALSE)</f>
        <v>Mark Connoley</v>
      </c>
      <c r="B28" s="9">
        <f>VLOOKUP(R28,RosterVL,3,FALSE)</f>
        <v>5</v>
      </c>
      <c r="C28" s="9">
        <f>COUNTIFS(INPUT!$B:$B,$A28,INPUT!$E:$E,"&gt;0")</f>
        <v>16</v>
      </c>
      <c r="D28" s="12">
        <f>IF(G28=0,0,H28/G28)</f>
        <v>0.34328358208955223</v>
      </c>
      <c r="E28" s="12">
        <f>IF(G28=0,0,((H28+J28+K28)/(G28+J28+K28)))</f>
        <v>0.39726027397260272</v>
      </c>
      <c r="F28" s="10">
        <f>SUMIF(INPUT!$B:$B,$A28,INPUT!E:E)</f>
        <v>73</v>
      </c>
      <c r="G28" s="10">
        <f>SUMIF(INPUT!$B:$B,$A28,INPUT!F:F)</f>
        <v>67</v>
      </c>
      <c r="H28" s="10">
        <f>SUMIF(INPUT!$B:$B,$A28,INPUT!G:G)</f>
        <v>23</v>
      </c>
      <c r="I28" s="10">
        <f>SUMIF(INPUT!$B:$B,$A28,INPUT!H:H)</f>
        <v>7</v>
      </c>
      <c r="J28" s="10">
        <f>SUMIF(INPUT!$B:$B,$A28,INPUT!I:I)</f>
        <v>5</v>
      </c>
      <c r="K28" s="10">
        <f>SUMIF(INPUT!$B:$B,$A28,INPUT!J:J)</f>
        <v>1</v>
      </c>
      <c r="L28" s="10">
        <f>SUMIF(INPUT!$B:$B,$A28,INPUT!K:K)</f>
        <v>19</v>
      </c>
      <c r="M28" s="10">
        <f>SUMIF(INPUT!$B:$B,$A28,INPUT!L:L)</f>
        <v>3</v>
      </c>
      <c r="N28" s="10">
        <f>SUMIF(INPUT!$B:$B,$A28,INPUT!M:M)</f>
        <v>1</v>
      </c>
      <c r="O28" s="10">
        <f>SUMIF(INPUT!$B:$B,$A28,INPUT!N:N)</f>
        <v>0</v>
      </c>
      <c r="P28" s="12">
        <f>IF(G28=0,0,((L28+(M28*2)+(N28*3)+(O28*4))/(G28)))</f>
        <v>0.41791044776119401</v>
      </c>
      <c r="Q28" s="12">
        <f>E28+P28</f>
        <v>0.81517072173379668</v>
      </c>
      <c r="R28" s="10">
        <v>36</v>
      </c>
      <c r="S28" s="9">
        <f>RANK(D28,D:D,0)</f>
        <v>27</v>
      </c>
      <c r="T28" s="9" t="str">
        <f>IF(LEN(S28)=1,"0"&amp;S28,LEFT(S28,2))</f>
        <v>27</v>
      </c>
      <c r="U28" s="9" t="str">
        <f>T28&amp;RIGHT(A28,LEN(A28)-FIND(" ",A28))&amp;LEFT(A28,FIND(" ",A28)-1)</f>
        <v>27ConnoleyMark</v>
      </c>
      <c r="V28" s="9">
        <f>COUNTIF($U$2:$U$65,"&lt;="&amp;U28)</f>
        <v>27</v>
      </c>
      <c r="W28" s="9" t="str">
        <f>A28</f>
        <v>Mark Connoley</v>
      </c>
    </row>
    <row r="29" spans="1:23" ht="15.75" customHeight="1" x14ac:dyDescent="0.2">
      <c r="A29" s="9" t="str">
        <f>VLOOKUP(R29,RosterVL,2,FALSE)</f>
        <v>Brian Timmons</v>
      </c>
      <c r="B29" s="9">
        <f>VLOOKUP(R29,RosterVL,3,FALSE)</f>
        <v>8</v>
      </c>
      <c r="C29" s="9">
        <f>COUNTIFS(INPUT!$B:$B,$A29,INPUT!$E:$E,"&gt;0")</f>
        <v>15</v>
      </c>
      <c r="D29" s="12">
        <f>IF(G29=0,0,H29/G29)</f>
        <v>0.33870967741935482</v>
      </c>
      <c r="E29" s="12">
        <f>IF(G29=0,0,((H29+J29+K29)/(G29+J29+K29)))</f>
        <v>0.43055555555555558</v>
      </c>
      <c r="F29" s="10">
        <f>SUMIF(INPUT!$B:$B,$A29,INPUT!E:E)</f>
        <v>72</v>
      </c>
      <c r="G29" s="10">
        <f>SUMIF(INPUT!$B:$B,$A29,INPUT!F:F)</f>
        <v>62</v>
      </c>
      <c r="H29" s="10">
        <f>SUMIF(INPUT!$B:$B,$A29,INPUT!G:G)</f>
        <v>21</v>
      </c>
      <c r="I29" s="10">
        <f>SUMIF(INPUT!$B:$B,$A29,INPUT!H:H)</f>
        <v>10</v>
      </c>
      <c r="J29" s="10">
        <f>SUMIF(INPUT!$B:$B,$A29,INPUT!I:I)</f>
        <v>7</v>
      </c>
      <c r="K29" s="10">
        <f>SUMIF(INPUT!$B:$B,$A29,INPUT!J:J)</f>
        <v>3</v>
      </c>
      <c r="L29" s="10">
        <f>SUMIF(INPUT!$B:$B,$A29,INPUT!K:K)</f>
        <v>19</v>
      </c>
      <c r="M29" s="10">
        <f>SUMIF(INPUT!$B:$B,$A29,INPUT!L:L)</f>
        <v>1</v>
      </c>
      <c r="N29" s="10">
        <f>SUMIF(INPUT!$B:$B,$A29,INPUT!M:M)</f>
        <v>0</v>
      </c>
      <c r="O29" s="10">
        <f>SUMIF(INPUT!$B:$B,$A29,INPUT!N:N)</f>
        <v>1</v>
      </c>
      <c r="P29" s="12">
        <f>IF(G29=0,0,((L29+(M29*2)+(N29*3)+(O29*4))/(G29)))</f>
        <v>0.40322580645161288</v>
      </c>
      <c r="Q29" s="12">
        <f>E29+P29</f>
        <v>0.83378136200716846</v>
      </c>
      <c r="R29" s="10">
        <v>51</v>
      </c>
      <c r="S29" s="9">
        <f>RANK(D29,D:D,0)</f>
        <v>28</v>
      </c>
      <c r="T29" s="9" t="str">
        <f>IF(LEN(S29)=1,"0"&amp;S29,LEFT(S29,2))</f>
        <v>28</v>
      </c>
      <c r="U29" s="9" t="str">
        <f>T29&amp;RIGHT(A29,LEN(A29)-FIND(" ",A29))&amp;LEFT(A29,FIND(" ",A29)-1)</f>
        <v>28TimmonsBrian</v>
      </c>
      <c r="V29" s="9">
        <f>COUNTIF($U$2:$U$65,"&lt;="&amp;U29)</f>
        <v>28</v>
      </c>
      <c r="W29" s="9" t="str">
        <f>A29</f>
        <v>Brian Timmons</v>
      </c>
    </row>
    <row r="30" spans="1:23" ht="15.75" customHeight="1" x14ac:dyDescent="0.2">
      <c r="A30" s="9" t="str">
        <f>VLOOKUP(R30,RosterVL,2,FALSE)</f>
        <v>Tyler Aholt</v>
      </c>
      <c r="B30" s="9">
        <f>VLOOKUP(R30,RosterVL,3,FALSE)</f>
        <v>4</v>
      </c>
      <c r="C30" s="9">
        <f>COUNTIFS(INPUT!$B:$B,$A30,INPUT!$E:$E,"&gt;0")</f>
        <v>14</v>
      </c>
      <c r="D30" s="12">
        <f>IF(G30=0,0,H30/G30)</f>
        <v>0.32692307692307693</v>
      </c>
      <c r="E30" s="12">
        <f>IF(G30=0,0,((H30+J30+K30)/(G30+J30+K30)))</f>
        <v>0.39655172413793105</v>
      </c>
      <c r="F30" s="10">
        <f>SUMIF(INPUT!$B:$B,$A30,INPUT!E:E)</f>
        <v>58</v>
      </c>
      <c r="G30" s="10">
        <f>SUMIF(INPUT!$B:$B,$A30,INPUT!F:F)</f>
        <v>52</v>
      </c>
      <c r="H30" s="10">
        <f>SUMIF(INPUT!$B:$B,$A30,INPUT!G:G)</f>
        <v>17</v>
      </c>
      <c r="I30" s="10">
        <f>SUMIF(INPUT!$B:$B,$A30,INPUT!H:H)</f>
        <v>9</v>
      </c>
      <c r="J30" s="10">
        <f>SUMIF(INPUT!$B:$B,$A30,INPUT!I:I)</f>
        <v>4</v>
      </c>
      <c r="K30" s="10">
        <f>SUMIF(INPUT!$B:$B,$A30,INPUT!J:J)</f>
        <v>2</v>
      </c>
      <c r="L30" s="10">
        <f>SUMIF(INPUT!$B:$B,$A30,INPUT!K:K)</f>
        <v>13</v>
      </c>
      <c r="M30" s="10">
        <f>SUMIF(INPUT!$B:$B,$A30,INPUT!L:L)</f>
        <v>2</v>
      </c>
      <c r="N30" s="10">
        <f>SUMIF(INPUT!$B:$B,$A30,INPUT!M:M)</f>
        <v>1</v>
      </c>
      <c r="O30" s="10">
        <f>SUMIF(INPUT!$B:$B,$A30,INPUT!N:N)</f>
        <v>1</v>
      </c>
      <c r="P30" s="12">
        <f>IF(G30=0,0,((L30+(M30*2)+(N30*3)+(O30*4))/(G30)))</f>
        <v>0.46153846153846156</v>
      </c>
      <c r="Q30" s="12">
        <f>E30+P30</f>
        <v>0.85809018567639261</v>
      </c>
      <c r="R30" s="10">
        <v>23</v>
      </c>
      <c r="S30" s="9">
        <f>RANK(D30,D:D,0)</f>
        <v>29</v>
      </c>
      <c r="T30" s="9" t="str">
        <f>IF(LEN(S30)=1,"0"&amp;S30,LEFT(S30,2))</f>
        <v>29</v>
      </c>
      <c r="U30" s="9" t="str">
        <f>T30&amp;RIGHT(A30,LEN(A30)-FIND(" ",A30))&amp;LEFT(A30,FIND(" ",A30)-1)</f>
        <v>29AholtTyler</v>
      </c>
      <c r="V30" s="9">
        <f>COUNTIF($U$2:$U$65,"&lt;="&amp;U30)</f>
        <v>29</v>
      </c>
      <c r="W30" s="9" t="str">
        <f>A30</f>
        <v>Tyler Aholt</v>
      </c>
    </row>
    <row r="31" spans="1:23" ht="15.75" customHeight="1" x14ac:dyDescent="0.2">
      <c r="A31" s="9" t="str">
        <f>VLOOKUP(R31,RosterVL,2,FALSE)</f>
        <v>Jim Gangloff</v>
      </c>
      <c r="B31" s="9">
        <f>VLOOKUP(R31,RosterVL,3,FALSE)</f>
        <v>3</v>
      </c>
      <c r="C31" s="9">
        <f>COUNTIFS(INPUT!$B:$B,$A31,INPUT!$E:$E,"&gt;0")</f>
        <v>10</v>
      </c>
      <c r="D31" s="12">
        <f>IF(G31=0,0,H31/G31)</f>
        <v>0.32608695652173914</v>
      </c>
      <c r="E31" s="12">
        <f>IF(G31=0,0,((H31+J31+K31)/(G31+J31+K31)))</f>
        <v>0.39215686274509803</v>
      </c>
      <c r="F31" s="10">
        <f>SUMIF(INPUT!$B:$B,$A31,INPUT!E:E)</f>
        <v>51</v>
      </c>
      <c r="G31" s="10">
        <f>SUMIF(INPUT!$B:$B,$A31,INPUT!F:F)</f>
        <v>46</v>
      </c>
      <c r="H31" s="10">
        <f>SUMIF(INPUT!$B:$B,$A31,INPUT!G:G)</f>
        <v>15</v>
      </c>
      <c r="I31" s="10">
        <f>SUMIF(INPUT!$B:$B,$A31,INPUT!H:H)</f>
        <v>2</v>
      </c>
      <c r="J31" s="10">
        <f>SUMIF(INPUT!$B:$B,$A31,INPUT!I:I)</f>
        <v>5</v>
      </c>
      <c r="K31" s="10">
        <f>SUMIF(INPUT!$B:$B,$A31,INPUT!J:J)</f>
        <v>0</v>
      </c>
      <c r="L31" s="10">
        <f>SUMIF(INPUT!$B:$B,$A31,INPUT!K:K)</f>
        <v>15</v>
      </c>
      <c r="M31" s="10">
        <f>SUMIF(INPUT!$B:$B,$A31,INPUT!L:L)</f>
        <v>0</v>
      </c>
      <c r="N31" s="10">
        <f>SUMIF(INPUT!$B:$B,$A31,INPUT!M:M)</f>
        <v>0</v>
      </c>
      <c r="O31" s="10">
        <f>SUMIF(INPUT!$B:$B,$A31,INPUT!N:N)</f>
        <v>0</v>
      </c>
      <c r="P31" s="12">
        <f>IF(G31=0,0,((L31+(M31*2)+(N31*3)+(O31*4))/(G31)))</f>
        <v>0.32608695652173914</v>
      </c>
      <c r="Q31" s="12">
        <f>E31+P31</f>
        <v>0.71824381926683722</v>
      </c>
      <c r="R31" s="10">
        <v>17</v>
      </c>
      <c r="S31" s="9">
        <f>RANK(D31,D:D,0)</f>
        <v>30</v>
      </c>
      <c r="T31" s="9" t="str">
        <f>IF(LEN(S31)=1,"0"&amp;S31,LEFT(S31,2))</f>
        <v>30</v>
      </c>
      <c r="U31" s="9" t="str">
        <f>T31&amp;RIGHT(A31,LEN(A31)-FIND(" ",A31))&amp;LEFT(A31,FIND(" ",A31)-1)</f>
        <v>30GangloffJim</v>
      </c>
      <c r="V31" s="9">
        <f>COUNTIF($U$2:$U$65,"&lt;="&amp;U31)</f>
        <v>30</v>
      </c>
      <c r="W31" s="9" t="str">
        <f>A31</f>
        <v>Jim Gangloff</v>
      </c>
    </row>
    <row r="32" spans="1:23" ht="15.75" customHeight="1" x14ac:dyDescent="0.2">
      <c r="A32" s="9" t="str">
        <f>VLOOKUP(R32,RosterVL,2,FALSE)</f>
        <v>Todd Pierson</v>
      </c>
      <c r="B32" s="9">
        <f>VLOOKUP(R32,RosterVL,3,FALSE)</f>
        <v>6</v>
      </c>
      <c r="C32" s="9">
        <f>COUNTIFS(INPUT!$B:$B,$A32,INPUT!$E:$E,"&gt;0")</f>
        <v>15</v>
      </c>
      <c r="D32" s="12">
        <f>IF(G32=0,0,H32/G32)</f>
        <v>0.32203389830508472</v>
      </c>
      <c r="E32" s="12">
        <f>IF(G32=0,0,((H32+J32+K32)/(G32+J32+K32)))</f>
        <v>0.36507936507936506</v>
      </c>
      <c r="F32" s="10">
        <f>SUMIF(INPUT!$B:$B,$A32,INPUT!E:E)</f>
        <v>63</v>
      </c>
      <c r="G32" s="10">
        <f>SUMIF(INPUT!$B:$B,$A32,INPUT!F:F)</f>
        <v>59</v>
      </c>
      <c r="H32" s="10">
        <f>SUMIF(INPUT!$B:$B,$A32,INPUT!G:G)</f>
        <v>19</v>
      </c>
      <c r="I32" s="10">
        <f>SUMIF(INPUT!$B:$B,$A32,INPUT!H:H)</f>
        <v>5</v>
      </c>
      <c r="J32" s="10">
        <f>SUMIF(INPUT!$B:$B,$A32,INPUT!I:I)</f>
        <v>3</v>
      </c>
      <c r="K32" s="10">
        <f>SUMIF(INPUT!$B:$B,$A32,INPUT!J:J)</f>
        <v>1</v>
      </c>
      <c r="L32" s="10">
        <f>SUMIF(INPUT!$B:$B,$A32,INPUT!K:K)</f>
        <v>19</v>
      </c>
      <c r="M32" s="10">
        <f>SUMIF(INPUT!$B:$B,$A32,INPUT!L:L)</f>
        <v>0</v>
      </c>
      <c r="N32" s="10">
        <f>SUMIF(INPUT!$B:$B,$A32,INPUT!M:M)</f>
        <v>0</v>
      </c>
      <c r="O32" s="10">
        <f>SUMIF(INPUT!$B:$B,$A32,INPUT!N:N)</f>
        <v>0</v>
      </c>
      <c r="P32" s="12">
        <f>IF(G32=0,0,((L32+(M32*2)+(N32*3)+(O32*4))/(G32)))</f>
        <v>0.32203389830508472</v>
      </c>
      <c r="Q32" s="12">
        <f>E32+P32</f>
        <v>0.68711326338444978</v>
      </c>
      <c r="R32" s="10">
        <v>41</v>
      </c>
      <c r="S32" s="9">
        <f>RANK(D32,D:D,0)</f>
        <v>31</v>
      </c>
      <c r="T32" s="9" t="str">
        <f>IF(LEN(S32)=1,"0"&amp;S32,LEFT(S32,2))</f>
        <v>31</v>
      </c>
      <c r="U32" s="9" t="str">
        <f>T32&amp;RIGHT(A32,LEN(A32)-FIND(" ",A32))&amp;LEFT(A32,FIND(" ",A32)-1)</f>
        <v>31PiersonTodd</v>
      </c>
      <c r="V32" s="9">
        <f>COUNTIF($U$2:$U$65,"&lt;="&amp;U32)</f>
        <v>31</v>
      </c>
      <c r="W32" s="9" t="str">
        <f>A32</f>
        <v>Todd Pierson</v>
      </c>
    </row>
    <row r="33" spans="1:23" ht="15.75" customHeight="1" x14ac:dyDescent="0.2">
      <c r="A33" s="9" t="str">
        <f>VLOOKUP(R33,RosterVL,2,FALSE)</f>
        <v>Brett Weber</v>
      </c>
      <c r="B33" s="9">
        <f>VLOOKUP(R33,RosterVL,3,FALSE)</f>
        <v>3</v>
      </c>
      <c r="C33" s="9">
        <f>COUNTIFS(INPUT!$B:$B,$A33,INPUT!$E:$E,"&gt;0")</f>
        <v>13</v>
      </c>
      <c r="D33" s="12">
        <f>IF(G33=0,0,H33/G33)</f>
        <v>0.31481481481481483</v>
      </c>
      <c r="E33" s="12">
        <f>IF(G33=0,0,((H33+J33+K33)/(G33+J33+K33)))</f>
        <v>0.3728813559322034</v>
      </c>
      <c r="F33" s="10">
        <f>SUMIF(INPUT!$B:$B,$A33,INPUT!E:E)</f>
        <v>59</v>
      </c>
      <c r="G33" s="10">
        <f>SUMIF(INPUT!$B:$B,$A33,INPUT!F:F)</f>
        <v>54</v>
      </c>
      <c r="H33" s="10">
        <f>SUMIF(INPUT!$B:$B,$A33,INPUT!G:G)</f>
        <v>17</v>
      </c>
      <c r="I33" s="10">
        <f>SUMIF(INPUT!$B:$B,$A33,INPUT!H:H)</f>
        <v>5</v>
      </c>
      <c r="J33" s="10">
        <f>SUMIF(INPUT!$B:$B,$A33,INPUT!I:I)</f>
        <v>4</v>
      </c>
      <c r="K33" s="10">
        <f>SUMIF(INPUT!$B:$B,$A33,INPUT!J:J)</f>
        <v>1</v>
      </c>
      <c r="L33" s="10">
        <f>SUMIF(INPUT!$B:$B,$A33,INPUT!K:K)</f>
        <v>17</v>
      </c>
      <c r="M33" s="10">
        <f>SUMIF(INPUT!$B:$B,$A33,INPUT!L:L)</f>
        <v>0</v>
      </c>
      <c r="N33" s="10">
        <f>SUMIF(INPUT!$B:$B,$A33,INPUT!M:M)</f>
        <v>0</v>
      </c>
      <c r="O33" s="10">
        <f>SUMIF(INPUT!$B:$B,$A33,INPUT!N:N)</f>
        <v>0</v>
      </c>
      <c r="P33" s="12">
        <f>IF(G33=0,0,((L33+(M33*2)+(N33*3)+(O33*4))/(G33)))</f>
        <v>0.31481481481481483</v>
      </c>
      <c r="Q33" s="12">
        <f>E33+P33</f>
        <v>0.68769617074701817</v>
      </c>
      <c r="R33" s="10">
        <v>19</v>
      </c>
      <c r="S33" s="9">
        <f>RANK(D33,D:D,0)</f>
        <v>32</v>
      </c>
      <c r="T33" s="9" t="str">
        <f>IF(LEN(S33)=1,"0"&amp;S33,LEFT(S33,2))</f>
        <v>32</v>
      </c>
      <c r="U33" s="9" t="str">
        <f>T33&amp;RIGHT(A33,LEN(A33)-FIND(" ",A33))&amp;LEFT(A33,FIND(" ",A33)-1)</f>
        <v>32WeberBrett</v>
      </c>
      <c r="V33" s="9">
        <f>COUNTIF($U$2:$U$65,"&lt;="&amp;U33)</f>
        <v>32</v>
      </c>
      <c r="W33" s="9" t="str">
        <f>A33</f>
        <v>Brett Weber</v>
      </c>
    </row>
    <row r="34" spans="1:23" ht="15.75" customHeight="1" x14ac:dyDescent="0.2">
      <c r="A34" s="9" t="str">
        <f>VLOOKUP(R34,RosterVL,2,FALSE)</f>
        <v>Phil Gangloff</v>
      </c>
      <c r="B34" s="9">
        <f>VLOOKUP(R34,RosterVL,3,FALSE)</f>
        <v>4</v>
      </c>
      <c r="C34" s="9">
        <f>COUNTIFS(INPUT!$B:$B,$A34,INPUT!$E:$E,"&gt;0")</f>
        <v>16</v>
      </c>
      <c r="D34" s="12">
        <f>IF(G34=0,0,H34/G34)</f>
        <v>0.31034482758620691</v>
      </c>
      <c r="E34" s="12">
        <f>IF(G34=0,0,((H34+J34+K34)/(G34+J34+K34)))</f>
        <v>0.40298507462686567</v>
      </c>
      <c r="F34" s="10">
        <f>SUMIF(INPUT!$B:$B,$A34,INPUT!E:E)</f>
        <v>67</v>
      </c>
      <c r="G34" s="10">
        <f>SUMIF(INPUT!$B:$B,$A34,INPUT!F:F)</f>
        <v>58</v>
      </c>
      <c r="H34" s="10">
        <f>SUMIF(INPUT!$B:$B,$A34,INPUT!G:G)</f>
        <v>18</v>
      </c>
      <c r="I34" s="10">
        <f>SUMIF(INPUT!$B:$B,$A34,INPUT!H:H)</f>
        <v>5</v>
      </c>
      <c r="J34" s="10">
        <f>SUMIF(INPUT!$B:$B,$A34,INPUT!I:I)</f>
        <v>8</v>
      </c>
      <c r="K34" s="10">
        <f>SUMIF(INPUT!$B:$B,$A34,INPUT!J:J)</f>
        <v>1</v>
      </c>
      <c r="L34" s="10">
        <f>SUMIF(INPUT!$B:$B,$A34,INPUT!K:K)</f>
        <v>17</v>
      </c>
      <c r="M34" s="10">
        <f>SUMIF(INPUT!$B:$B,$A34,INPUT!L:L)</f>
        <v>0</v>
      </c>
      <c r="N34" s="10">
        <f>SUMIF(INPUT!$B:$B,$A34,INPUT!M:M)</f>
        <v>1</v>
      </c>
      <c r="O34" s="10">
        <f>SUMIF(INPUT!$B:$B,$A34,INPUT!N:N)</f>
        <v>0</v>
      </c>
      <c r="P34" s="12">
        <f>IF(G34=0,0,((L34+(M34*2)+(N34*3)+(O34*4))/(G34)))</f>
        <v>0.34482758620689657</v>
      </c>
      <c r="Q34" s="12">
        <f>E34+P34</f>
        <v>0.7478126608337623</v>
      </c>
      <c r="R34" s="10">
        <v>27</v>
      </c>
      <c r="S34" s="9">
        <f>RANK(D34,D:D,0)</f>
        <v>33</v>
      </c>
      <c r="T34" s="9" t="str">
        <f>IF(LEN(S34)=1,"0"&amp;S34,LEFT(S34,2))</f>
        <v>33</v>
      </c>
      <c r="U34" s="9" t="str">
        <f>T34&amp;RIGHT(A34,LEN(A34)-FIND(" ",A34))&amp;LEFT(A34,FIND(" ",A34)-1)</f>
        <v>33GangloffPhil</v>
      </c>
      <c r="V34" s="9">
        <f>COUNTIF($U$2:$U$65,"&lt;="&amp;U34)</f>
        <v>33</v>
      </c>
      <c r="W34" s="9" t="str">
        <f>A34</f>
        <v>Phil Gangloff</v>
      </c>
    </row>
    <row r="35" spans="1:23" ht="15.75" customHeight="1" x14ac:dyDescent="0.2">
      <c r="A35" s="9" t="str">
        <f>VLOOKUP(R35,RosterVL,2,FALSE)</f>
        <v>Dan Suchman</v>
      </c>
      <c r="B35" s="9">
        <f>VLOOKUP(R35,RosterVL,3,FALSE)</f>
        <v>6</v>
      </c>
      <c r="C35" s="9">
        <f>COUNTIFS(INPUT!$B:$B,$A35,INPUT!$E:$E,"&gt;0")</f>
        <v>16</v>
      </c>
      <c r="D35" s="12">
        <f>IF(G35=0,0,H35/G35)</f>
        <v>0.30882352941176472</v>
      </c>
      <c r="E35" s="12">
        <f>IF(G35=0,0,((H35+J35+K35)/(G35+J35+K35)))</f>
        <v>0.35616438356164382</v>
      </c>
      <c r="F35" s="10">
        <f>SUMIF(INPUT!$B:$B,$A35,INPUT!E:E)</f>
        <v>73</v>
      </c>
      <c r="G35" s="10">
        <f>SUMIF(INPUT!$B:$B,$A35,INPUT!F:F)</f>
        <v>68</v>
      </c>
      <c r="H35" s="10">
        <f>SUMIF(INPUT!$B:$B,$A35,INPUT!G:G)</f>
        <v>21</v>
      </c>
      <c r="I35" s="10">
        <f>SUMIF(INPUT!$B:$B,$A35,INPUT!H:H)</f>
        <v>4</v>
      </c>
      <c r="J35" s="10">
        <f>SUMIF(INPUT!$B:$B,$A35,INPUT!I:I)</f>
        <v>5</v>
      </c>
      <c r="K35" s="10">
        <f>SUMIF(INPUT!$B:$B,$A35,INPUT!J:J)</f>
        <v>0</v>
      </c>
      <c r="L35" s="10">
        <f>SUMIF(INPUT!$B:$B,$A35,INPUT!K:K)</f>
        <v>19</v>
      </c>
      <c r="M35" s="10">
        <f>SUMIF(INPUT!$B:$B,$A35,INPUT!L:L)</f>
        <v>2</v>
      </c>
      <c r="N35" s="10">
        <f>SUMIF(INPUT!$B:$B,$A35,INPUT!M:M)</f>
        <v>0</v>
      </c>
      <c r="O35" s="10">
        <f>SUMIF(INPUT!$B:$B,$A35,INPUT!N:N)</f>
        <v>0</v>
      </c>
      <c r="P35" s="12">
        <f>IF(G35=0,0,((L35+(M35*2)+(N35*3)+(O35*4))/(G35)))</f>
        <v>0.33823529411764708</v>
      </c>
      <c r="Q35" s="12">
        <f>E35+P35</f>
        <v>0.69439967767929089</v>
      </c>
      <c r="R35" s="10">
        <v>39</v>
      </c>
      <c r="S35" s="9">
        <f>RANK(D35,D:D,0)</f>
        <v>34</v>
      </c>
      <c r="T35" s="9" t="str">
        <f>IF(LEN(S35)=1,"0"&amp;S35,LEFT(S35,2))</f>
        <v>34</v>
      </c>
      <c r="U35" s="9" t="str">
        <f>T35&amp;RIGHT(A35,LEN(A35)-FIND(" ",A35))&amp;LEFT(A35,FIND(" ",A35)-1)</f>
        <v>34SuchmanDan</v>
      </c>
      <c r="V35" s="9">
        <f>COUNTIF($U$2:$U$65,"&lt;="&amp;U35)</f>
        <v>34</v>
      </c>
      <c r="W35" s="9" t="str">
        <f>A35</f>
        <v>Dan Suchman</v>
      </c>
    </row>
    <row r="36" spans="1:23" ht="15.75" customHeight="1" x14ac:dyDescent="0.2">
      <c r="A36" s="9" t="str">
        <f>VLOOKUP(R36,RosterVL,2,FALSE)</f>
        <v>Matt Eike</v>
      </c>
      <c r="B36" s="9">
        <f>VLOOKUP(R36,RosterVL,3,FALSE)</f>
        <v>3</v>
      </c>
      <c r="C36" s="9">
        <f>COUNTIFS(INPUT!$B:$B,$A36,INPUT!$E:$E,"&gt;0")</f>
        <v>16</v>
      </c>
      <c r="D36" s="12">
        <f>IF(G36=0,0,H36/G36)</f>
        <v>0.30645161290322581</v>
      </c>
      <c r="E36" s="12">
        <f>IF(G36=0,0,((H36+J36+K36)/(G36+J36+K36)))</f>
        <v>0.40277777777777779</v>
      </c>
      <c r="F36" s="10">
        <f>SUMIF(INPUT!$B:$B,$A36,INPUT!E:E)</f>
        <v>72</v>
      </c>
      <c r="G36" s="10">
        <f>SUMIF(INPUT!$B:$B,$A36,INPUT!F:F)</f>
        <v>62</v>
      </c>
      <c r="H36" s="10">
        <f>SUMIF(INPUT!$B:$B,$A36,INPUT!G:G)</f>
        <v>19</v>
      </c>
      <c r="I36" s="10">
        <f>SUMIF(INPUT!$B:$B,$A36,INPUT!H:H)</f>
        <v>4</v>
      </c>
      <c r="J36" s="10">
        <f>SUMIF(INPUT!$B:$B,$A36,INPUT!I:I)</f>
        <v>9</v>
      </c>
      <c r="K36" s="10">
        <f>SUMIF(INPUT!$B:$B,$A36,INPUT!J:J)</f>
        <v>1</v>
      </c>
      <c r="L36" s="10">
        <f>SUMIF(INPUT!$B:$B,$A36,INPUT!K:K)</f>
        <v>16</v>
      </c>
      <c r="M36" s="10">
        <f>SUMIF(INPUT!$B:$B,$A36,INPUT!L:L)</f>
        <v>3</v>
      </c>
      <c r="N36" s="10">
        <f>SUMIF(INPUT!$B:$B,$A36,INPUT!M:M)</f>
        <v>0</v>
      </c>
      <c r="O36" s="10">
        <f>SUMIF(INPUT!$B:$B,$A36,INPUT!N:N)</f>
        <v>0</v>
      </c>
      <c r="P36" s="12">
        <f>IF(G36=0,0,((L36+(M36*2)+(N36*3)+(O36*4))/(G36)))</f>
        <v>0.35483870967741937</v>
      </c>
      <c r="Q36" s="12">
        <f>E36+P36</f>
        <v>0.75761648745519716</v>
      </c>
      <c r="R36" s="10">
        <v>20</v>
      </c>
      <c r="S36" s="9">
        <f>RANK(D36,D:D,0)</f>
        <v>35</v>
      </c>
      <c r="T36" s="9" t="str">
        <f>IF(LEN(S36)=1,"0"&amp;S36,LEFT(S36,2))</f>
        <v>35</v>
      </c>
      <c r="U36" s="9" t="str">
        <f>T36&amp;RIGHT(A36,LEN(A36)-FIND(" ",A36))&amp;LEFT(A36,FIND(" ",A36)-1)</f>
        <v>35EikeMatt</v>
      </c>
      <c r="V36" s="9">
        <f>COUNTIF($U$2:$U$65,"&lt;="&amp;U36)</f>
        <v>35</v>
      </c>
      <c r="W36" s="9" t="str">
        <f>A36</f>
        <v>Matt Eike</v>
      </c>
    </row>
    <row r="37" spans="1:23" ht="15.75" customHeight="1" x14ac:dyDescent="0.2">
      <c r="A37" s="9" t="str">
        <f>VLOOKUP(R37,RosterVL,2,FALSE)</f>
        <v>Pepe Greco</v>
      </c>
      <c r="B37" s="9">
        <f>VLOOKUP(R37,RosterVL,3,FALSE)</f>
        <v>6</v>
      </c>
      <c r="C37" s="9">
        <f>COUNTIFS(INPUT!$B:$B,$A37,INPUT!$E:$E,"&gt;0")</f>
        <v>12</v>
      </c>
      <c r="D37" s="12">
        <f>IF(G37=0,0,H37/G37)</f>
        <v>0.30232558139534882</v>
      </c>
      <c r="E37" s="12">
        <f>IF(G37=0,0,((H37+J37+K37)/(G37+J37+K37)))</f>
        <v>0.34782608695652173</v>
      </c>
      <c r="F37" s="10">
        <f>SUMIF(INPUT!$B:$B,$A37,INPUT!E:E)</f>
        <v>46</v>
      </c>
      <c r="G37" s="10">
        <f>SUMIF(INPUT!$B:$B,$A37,INPUT!F:F)</f>
        <v>43</v>
      </c>
      <c r="H37" s="10">
        <f>SUMIF(INPUT!$B:$B,$A37,INPUT!G:G)</f>
        <v>13</v>
      </c>
      <c r="I37" s="10">
        <f>SUMIF(INPUT!$B:$B,$A37,INPUT!H:H)</f>
        <v>9</v>
      </c>
      <c r="J37" s="10">
        <f>SUMIF(INPUT!$B:$B,$A37,INPUT!I:I)</f>
        <v>2</v>
      </c>
      <c r="K37" s="10">
        <f>SUMIF(INPUT!$B:$B,$A37,INPUT!J:J)</f>
        <v>1</v>
      </c>
      <c r="L37" s="10">
        <f>SUMIF(INPUT!$B:$B,$A37,INPUT!K:K)</f>
        <v>12</v>
      </c>
      <c r="M37" s="10">
        <f>SUMIF(INPUT!$B:$B,$A37,INPUT!L:L)</f>
        <v>0</v>
      </c>
      <c r="N37" s="10">
        <f>SUMIF(INPUT!$B:$B,$A37,INPUT!M:M)</f>
        <v>1</v>
      </c>
      <c r="O37" s="10">
        <f>SUMIF(INPUT!$B:$B,$A37,INPUT!N:N)</f>
        <v>0</v>
      </c>
      <c r="P37" s="12">
        <f>IF(G37=0,0,((L37+(M37*2)+(N37*3)+(O37*4))/(G37)))</f>
        <v>0.34883720930232559</v>
      </c>
      <c r="Q37" s="12">
        <f>E37+P37</f>
        <v>0.69666329625884726</v>
      </c>
      <c r="R37" s="10">
        <v>43</v>
      </c>
      <c r="S37" s="9">
        <f>RANK(D37,D:D,0)</f>
        <v>36</v>
      </c>
      <c r="T37" s="9" t="str">
        <f>IF(LEN(S37)=1,"0"&amp;S37,LEFT(S37,2))</f>
        <v>36</v>
      </c>
      <c r="U37" s="9" t="str">
        <f>T37&amp;RIGHT(A37,LEN(A37)-FIND(" ",A37))&amp;LEFT(A37,FIND(" ",A37)-1)</f>
        <v>36GrecoPepe</v>
      </c>
      <c r="V37" s="9">
        <f>COUNTIF($U$2:$U$65,"&lt;="&amp;U37)</f>
        <v>36</v>
      </c>
      <c r="W37" s="9" t="str">
        <f>A37</f>
        <v>Pepe Greco</v>
      </c>
    </row>
    <row r="38" spans="1:23" ht="15.75" customHeight="1" x14ac:dyDescent="0.2">
      <c r="A38" s="9" t="str">
        <f>VLOOKUP(R38,RosterVL,2,FALSE)</f>
        <v>Tom Meadows</v>
      </c>
      <c r="B38" s="9">
        <f>VLOOKUP(R38,RosterVL,3,FALSE)</f>
        <v>6</v>
      </c>
      <c r="C38" s="9">
        <f>COUNTIFS(INPUT!$B:$B,$A38,INPUT!$E:$E,"&gt;0")</f>
        <v>10</v>
      </c>
      <c r="D38" s="12">
        <f>IF(G38=0,0,H38/G38)</f>
        <v>0.3</v>
      </c>
      <c r="E38" s="12">
        <f>IF(G38=0,0,((H38+J38+K38)/(G38+J38+K38)))</f>
        <v>0.34883720930232559</v>
      </c>
      <c r="F38" s="10">
        <f>SUMIF(INPUT!$B:$B,$A38,INPUT!E:E)</f>
        <v>43</v>
      </c>
      <c r="G38" s="10">
        <f>SUMIF(INPUT!$B:$B,$A38,INPUT!F:F)</f>
        <v>40</v>
      </c>
      <c r="H38" s="10">
        <f>SUMIF(INPUT!$B:$B,$A38,INPUT!G:G)</f>
        <v>12</v>
      </c>
      <c r="I38" s="10">
        <f>SUMIF(INPUT!$B:$B,$A38,INPUT!H:H)</f>
        <v>1</v>
      </c>
      <c r="J38" s="10">
        <f>SUMIF(INPUT!$B:$B,$A38,INPUT!I:I)</f>
        <v>2</v>
      </c>
      <c r="K38" s="10">
        <f>SUMIF(INPUT!$B:$B,$A38,INPUT!J:J)</f>
        <v>1</v>
      </c>
      <c r="L38" s="10">
        <f>SUMIF(INPUT!$B:$B,$A38,INPUT!K:K)</f>
        <v>11</v>
      </c>
      <c r="M38" s="10">
        <f>SUMIF(INPUT!$B:$B,$A38,INPUT!L:L)</f>
        <v>1</v>
      </c>
      <c r="N38" s="10">
        <f>SUMIF(INPUT!$B:$B,$A38,INPUT!M:M)</f>
        <v>0</v>
      </c>
      <c r="O38" s="10">
        <f>SUMIF(INPUT!$B:$B,$A38,INPUT!N:N)</f>
        <v>0</v>
      </c>
      <c r="P38" s="12">
        <f>IF(G38=0,0,((L38+(M38*2)+(N38*3)+(O38*4))/(G38)))</f>
        <v>0.32500000000000001</v>
      </c>
      <c r="Q38" s="12">
        <f>E38+P38</f>
        <v>0.6738372093023256</v>
      </c>
      <c r="R38" s="10">
        <v>40</v>
      </c>
      <c r="S38" s="9">
        <f>RANK(D38,D:D,0)</f>
        <v>37</v>
      </c>
      <c r="T38" s="9" t="str">
        <f>IF(LEN(S38)=1,"0"&amp;S38,LEFT(S38,2))</f>
        <v>37</v>
      </c>
      <c r="U38" s="9" t="str">
        <f>T38&amp;RIGHT(A38,LEN(A38)-FIND(" ",A38))&amp;LEFT(A38,FIND(" ",A38)-1)</f>
        <v>37MeadowsTom</v>
      </c>
      <c r="V38" s="9">
        <f>COUNTIF($U$2:$U$65,"&lt;="&amp;U38)</f>
        <v>37</v>
      </c>
      <c r="W38" s="9" t="str">
        <f>A38</f>
        <v>Tom Meadows</v>
      </c>
    </row>
    <row r="39" spans="1:23" ht="15.75" customHeight="1" x14ac:dyDescent="0.2">
      <c r="A39" s="9" t="str">
        <f>VLOOKUP(R39,RosterVL,2,FALSE)</f>
        <v>Donnie Rulo</v>
      </c>
      <c r="B39" s="9">
        <f>VLOOKUP(R39,RosterVL,3,FALSE)</f>
        <v>2</v>
      </c>
      <c r="C39" s="9">
        <f>COUNTIFS(INPUT!$B:$B,$A39,INPUT!$E:$E,"&gt;0")</f>
        <v>15</v>
      </c>
      <c r="D39" s="12">
        <f>IF(G39=0,0,H39/G39)</f>
        <v>0.29850746268656714</v>
      </c>
      <c r="E39" s="12">
        <f>IF(G39=0,0,((H39+J39+K39)/(G39+J39+K39)))</f>
        <v>0.34722222222222221</v>
      </c>
      <c r="F39" s="10">
        <f>SUMIF(INPUT!$B:$B,$A39,INPUT!E:E)</f>
        <v>72</v>
      </c>
      <c r="G39" s="10">
        <f>SUMIF(INPUT!$B:$B,$A39,INPUT!F:F)</f>
        <v>67</v>
      </c>
      <c r="H39" s="10">
        <f>SUMIF(INPUT!$B:$B,$A39,INPUT!G:G)</f>
        <v>20</v>
      </c>
      <c r="I39" s="10">
        <f>SUMIF(INPUT!$B:$B,$A39,INPUT!H:H)</f>
        <v>3</v>
      </c>
      <c r="J39" s="10">
        <f>SUMIF(INPUT!$B:$B,$A39,INPUT!I:I)</f>
        <v>4</v>
      </c>
      <c r="K39" s="10">
        <f>SUMIF(INPUT!$B:$B,$A39,INPUT!J:J)</f>
        <v>1</v>
      </c>
      <c r="L39" s="10">
        <f>SUMIF(INPUT!$B:$B,$A39,INPUT!K:K)</f>
        <v>19</v>
      </c>
      <c r="M39" s="10">
        <f>SUMIF(INPUT!$B:$B,$A39,INPUT!L:L)</f>
        <v>1</v>
      </c>
      <c r="N39" s="10">
        <f>SUMIF(INPUT!$B:$B,$A39,INPUT!M:M)</f>
        <v>0</v>
      </c>
      <c r="O39" s="10">
        <f>SUMIF(INPUT!$B:$B,$A39,INPUT!N:N)</f>
        <v>0</v>
      </c>
      <c r="P39" s="12">
        <f>IF(G39=0,0,((L39+(M39*2)+(N39*3)+(O39*4))/(G39)))</f>
        <v>0.31343283582089554</v>
      </c>
      <c r="Q39" s="12">
        <f>E39+P39</f>
        <v>0.66065505804311775</v>
      </c>
      <c r="R39" s="10">
        <v>8</v>
      </c>
      <c r="S39" s="9">
        <f>RANK(D39,D:D,0)</f>
        <v>38</v>
      </c>
      <c r="T39" s="9" t="str">
        <f>IF(LEN(S39)=1,"0"&amp;S39,LEFT(S39,2))</f>
        <v>38</v>
      </c>
      <c r="U39" s="9" t="str">
        <f>T39&amp;RIGHT(A39,LEN(A39)-FIND(" ",A39))&amp;LEFT(A39,FIND(" ",A39)-1)</f>
        <v>38RuloDonnie</v>
      </c>
      <c r="V39" s="9">
        <f>COUNTIF($U$2:$U$65,"&lt;="&amp;U39)</f>
        <v>38</v>
      </c>
      <c r="W39" s="9" t="str">
        <f>A39</f>
        <v>Donnie Rulo</v>
      </c>
    </row>
    <row r="40" spans="1:23" ht="15.75" customHeight="1" x14ac:dyDescent="0.2">
      <c r="A40" s="9" t="str">
        <f>VLOOKUP(R40,RosterVL,2,FALSE)</f>
        <v>Tom Ciolek</v>
      </c>
      <c r="B40" s="9">
        <f>VLOOKUP(R40,RosterVL,3,FALSE)</f>
        <v>6</v>
      </c>
      <c r="C40" s="9">
        <f>COUNTIFS(INPUT!$B:$B,$A40,INPUT!$E:$E,"&gt;0")</f>
        <v>13</v>
      </c>
      <c r="D40" s="12">
        <f>IF(G40=0,0,H40/G40)</f>
        <v>0.29411764705882354</v>
      </c>
      <c r="E40" s="12">
        <f>IF(G40=0,0,((H40+J40+K40)/(G40+J40+K40)))</f>
        <v>0.36842105263157893</v>
      </c>
      <c r="F40" s="10">
        <f>SUMIF(INPUT!$B:$B,$A40,INPUT!E:E)</f>
        <v>57</v>
      </c>
      <c r="G40" s="10">
        <f>SUMIF(INPUT!$B:$B,$A40,INPUT!F:F)</f>
        <v>51</v>
      </c>
      <c r="H40" s="10">
        <f>SUMIF(INPUT!$B:$B,$A40,INPUT!G:G)</f>
        <v>15</v>
      </c>
      <c r="I40" s="10">
        <f>SUMIF(INPUT!$B:$B,$A40,INPUT!H:H)</f>
        <v>1</v>
      </c>
      <c r="J40" s="10">
        <f>SUMIF(INPUT!$B:$B,$A40,INPUT!I:I)</f>
        <v>5</v>
      </c>
      <c r="K40" s="10">
        <f>SUMIF(INPUT!$B:$B,$A40,INPUT!J:J)</f>
        <v>1</v>
      </c>
      <c r="L40" s="10">
        <f>SUMIF(INPUT!$B:$B,$A40,INPUT!K:K)</f>
        <v>14</v>
      </c>
      <c r="M40" s="10">
        <f>SUMIF(INPUT!$B:$B,$A40,INPUT!L:L)</f>
        <v>1</v>
      </c>
      <c r="N40" s="10">
        <f>SUMIF(INPUT!$B:$B,$A40,INPUT!M:M)</f>
        <v>0</v>
      </c>
      <c r="O40" s="10">
        <f>SUMIF(INPUT!$B:$B,$A40,INPUT!N:N)</f>
        <v>0</v>
      </c>
      <c r="P40" s="12">
        <f>IF(G40=0,0,((L40+(M40*2)+(N40*3)+(O40*4))/(G40)))</f>
        <v>0.31372549019607843</v>
      </c>
      <c r="Q40" s="12">
        <f>E40+P40</f>
        <v>0.68214654282765741</v>
      </c>
      <c r="R40" s="10">
        <v>37</v>
      </c>
      <c r="S40" s="9">
        <f>RANK(D40,D:D,0)</f>
        <v>39</v>
      </c>
      <c r="T40" s="9" t="str">
        <f>IF(LEN(S40)=1,"0"&amp;S40,LEFT(S40,2))</f>
        <v>39</v>
      </c>
      <c r="U40" s="9" t="str">
        <f>T40&amp;RIGHT(A40,LEN(A40)-FIND(" ",A40))&amp;LEFT(A40,FIND(" ",A40)-1)</f>
        <v>39CiolekTom</v>
      </c>
      <c r="V40" s="9">
        <f>COUNTIF($U$2:$U$65,"&lt;="&amp;U40)</f>
        <v>39</v>
      </c>
      <c r="W40" s="9" t="str">
        <f>A40</f>
        <v>Tom Ciolek</v>
      </c>
    </row>
    <row r="41" spans="1:23" ht="15.75" customHeight="1" x14ac:dyDescent="0.2">
      <c r="A41" s="9" t="str">
        <f>VLOOKUP(R41,RosterVL,2,FALSE)</f>
        <v>Tom McMahon</v>
      </c>
      <c r="B41" s="9">
        <f>VLOOKUP(R41,RosterVL,3,FALSE)</f>
        <v>5</v>
      </c>
      <c r="C41" s="9">
        <f>COUNTIFS(INPUT!$B:$B,$A41,INPUT!$E:$E,"&gt;0")</f>
        <v>14</v>
      </c>
      <c r="D41" s="12">
        <f>IF(G41=0,0,H41/G41)</f>
        <v>0.29310344827586204</v>
      </c>
      <c r="E41" s="12">
        <f>IF(G41=0,0,((H41+J41+K41)/(G41+J41+K41)))</f>
        <v>0.33870967741935482</v>
      </c>
      <c r="F41" s="10">
        <f>SUMIF(INPUT!$B:$B,$A41,INPUT!E:E)</f>
        <v>62</v>
      </c>
      <c r="G41" s="10">
        <f>SUMIF(INPUT!$B:$B,$A41,INPUT!F:F)</f>
        <v>58</v>
      </c>
      <c r="H41" s="10">
        <f>SUMIF(INPUT!$B:$B,$A41,INPUT!G:G)</f>
        <v>17</v>
      </c>
      <c r="I41" s="10">
        <f>SUMIF(INPUT!$B:$B,$A41,INPUT!H:H)</f>
        <v>5</v>
      </c>
      <c r="J41" s="10">
        <f>SUMIF(INPUT!$B:$B,$A41,INPUT!I:I)</f>
        <v>2</v>
      </c>
      <c r="K41" s="10">
        <f>SUMIF(INPUT!$B:$B,$A41,INPUT!J:J)</f>
        <v>2</v>
      </c>
      <c r="L41" s="10">
        <f>SUMIF(INPUT!$B:$B,$A41,INPUT!K:K)</f>
        <v>14</v>
      </c>
      <c r="M41" s="10">
        <f>SUMIF(INPUT!$B:$B,$A41,INPUT!L:L)</f>
        <v>2</v>
      </c>
      <c r="N41" s="10">
        <f>SUMIF(INPUT!$B:$B,$A41,INPUT!M:M)</f>
        <v>0</v>
      </c>
      <c r="O41" s="10">
        <f>SUMIF(INPUT!$B:$B,$A41,INPUT!N:N)</f>
        <v>1</v>
      </c>
      <c r="P41" s="12">
        <f>IF(G41=0,0,((L41+(M41*2)+(N41*3)+(O41*4))/(G41)))</f>
        <v>0.37931034482758619</v>
      </c>
      <c r="Q41" s="12">
        <f>E41+P41</f>
        <v>0.71802002224694106</v>
      </c>
      <c r="R41" s="10">
        <v>31</v>
      </c>
      <c r="S41" s="9">
        <f>RANK(D41,D:D,0)</f>
        <v>40</v>
      </c>
      <c r="T41" s="9" t="str">
        <f>IF(LEN(S41)=1,"0"&amp;S41,LEFT(S41,2))</f>
        <v>40</v>
      </c>
      <c r="U41" s="9" t="str">
        <f>T41&amp;RIGHT(A41,LEN(A41)-FIND(" ",A41))&amp;LEFT(A41,FIND(" ",A41)-1)</f>
        <v>40McMahonTom</v>
      </c>
      <c r="V41" s="9">
        <f>COUNTIF($U$2:$U$65,"&lt;="&amp;U41)</f>
        <v>40</v>
      </c>
      <c r="W41" s="9" t="str">
        <f>A41</f>
        <v>Tom McMahon</v>
      </c>
    </row>
    <row r="42" spans="1:23" ht="15.75" customHeight="1" x14ac:dyDescent="0.2">
      <c r="A42" s="9" t="str">
        <f>VLOOKUP(R42,RosterVL,2,FALSE)</f>
        <v>Adam Wiesehan</v>
      </c>
      <c r="B42" s="9">
        <f>VLOOKUP(R42,RosterVL,3,FALSE)</f>
        <v>7</v>
      </c>
      <c r="C42" s="9">
        <f>COUNTIFS(INPUT!$B:$B,$A42,INPUT!$E:$E,"&gt;0")</f>
        <v>14</v>
      </c>
      <c r="D42" s="12">
        <f>IF(G42=0,0,H42/G42)</f>
        <v>0.29090909090909089</v>
      </c>
      <c r="E42" s="12">
        <f>IF(G42=0,0,((H42+J42+K42)/(G42+J42+K42)))</f>
        <v>0.37096774193548387</v>
      </c>
      <c r="F42" s="10">
        <f>SUMIF(INPUT!$B:$B,$A42,INPUT!E:E)</f>
        <v>62</v>
      </c>
      <c r="G42" s="10">
        <f>SUMIF(INPUT!$B:$B,$A42,INPUT!F:F)</f>
        <v>55</v>
      </c>
      <c r="H42" s="10">
        <f>SUMIF(INPUT!$B:$B,$A42,INPUT!G:G)</f>
        <v>16</v>
      </c>
      <c r="I42" s="10">
        <f>SUMIF(INPUT!$B:$B,$A42,INPUT!H:H)</f>
        <v>17</v>
      </c>
      <c r="J42" s="10">
        <f>SUMIF(INPUT!$B:$B,$A42,INPUT!I:I)</f>
        <v>5</v>
      </c>
      <c r="K42" s="10">
        <f>SUMIF(INPUT!$B:$B,$A42,INPUT!J:J)</f>
        <v>2</v>
      </c>
      <c r="L42" s="10">
        <f>SUMIF(INPUT!$B:$B,$A42,INPUT!K:K)</f>
        <v>11</v>
      </c>
      <c r="M42" s="10">
        <f>SUMIF(INPUT!$B:$B,$A42,INPUT!L:L)</f>
        <v>2</v>
      </c>
      <c r="N42" s="10">
        <f>SUMIF(INPUT!$B:$B,$A42,INPUT!M:M)</f>
        <v>1</v>
      </c>
      <c r="O42" s="10">
        <f>SUMIF(INPUT!$B:$B,$A42,INPUT!N:N)</f>
        <v>2</v>
      </c>
      <c r="P42" s="12">
        <f>IF(G42=0,0,((L42+(M42*2)+(N42*3)+(O42*4))/(G42)))</f>
        <v>0.47272727272727272</v>
      </c>
      <c r="Q42" s="12">
        <f>E42+P42</f>
        <v>0.84369501466275665</v>
      </c>
      <c r="R42" s="10">
        <v>49</v>
      </c>
      <c r="S42" s="9">
        <f>RANK(D42,D:D,0)</f>
        <v>41</v>
      </c>
      <c r="T42" s="9" t="str">
        <f>IF(LEN(S42)=1,"0"&amp;S42,LEFT(S42,2))</f>
        <v>41</v>
      </c>
      <c r="U42" s="9" t="str">
        <f>T42&amp;RIGHT(A42,LEN(A42)-FIND(" ",A42))&amp;LEFT(A42,FIND(" ",A42)-1)</f>
        <v>41WiesehanAdam</v>
      </c>
      <c r="V42" s="9">
        <f>COUNTIF($U$2:$U$65,"&lt;="&amp;U42)</f>
        <v>41</v>
      </c>
      <c r="W42" s="9" t="str">
        <f>A42</f>
        <v>Adam Wiesehan</v>
      </c>
    </row>
    <row r="43" spans="1:23" ht="15.75" customHeight="1" x14ac:dyDescent="0.2">
      <c r="A43" s="9" t="str">
        <f>VLOOKUP(R43,RosterVL,2,FALSE)</f>
        <v>Larry Lasley</v>
      </c>
      <c r="B43" s="9">
        <f>VLOOKUP(R43,RosterVL,3,FALSE)</f>
        <v>9</v>
      </c>
      <c r="C43" s="9">
        <f>COUNTIFS(INPUT!$B:$B,$A43,INPUT!$E:$E,"&gt;0")</f>
        <v>7</v>
      </c>
      <c r="D43" s="12">
        <f>IF(G43=0,0,H43/G43)</f>
        <v>0.29032258064516131</v>
      </c>
      <c r="E43" s="12">
        <f>IF(G43=0,0,((H43+J43+K43)/(G43+J43+K43)))</f>
        <v>0.33333333333333331</v>
      </c>
      <c r="F43" s="10">
        <f>SUMIF(INPUT!$B:$B,$A43,INPUT!E:E)</f>
        <v>33</v>
      </c>
      <c r="G43" s="10">
        <f>SUMIF(INPUT!$B:$B,$A43,INPUT!F:F)</f>
        <v>31</v>
      </c>
      <c r="H43" s="10">
        <f>SUMIF(INPUT!$B:$B,$A43,INPUT!G:G)</f>
        <v>9</v>
      </c>
      <c r="I43" s="10">
        <f>SUMIF(INPUT!$B:$B,$A43,INPUT!H:H)</f>
        <v>2</v>
      </c>
      <c r="J43" s="10">
        <f>SUMIF(INPUT!$B:$B,$A43,INPUT!I:I)</f>
        <v>1</v>
      </c>
      <c r="K43" s="10">
        <f>SUMIF(INPUT!$B:$B,$A43,INPUT!J:J)</f>
        <v>1</v>
      </c>
      <c r="L43" s="10">
        <f>SUMIF(INPUT!$B:$B,$A43,INPUT!K:K)</f>
        <v>9</v>
      </c>
      <c r="M43" s="10">
        <f>SUMIF(INPUT!$B:$B,$A43,INPUT!L:L)</f>
        <v>0</v>
      </c>
      <c r="N43" s="10">
        <f>SUMIF(INPUT!$B:$B,$A43,INPUT!M:M)</f>
        <v>0</v>
      </c>
      <c r="O43" s="10">
        <f>SUMIF(INPUT!$B:$B,$A43,INPUT!N:N)</f>
        <v>0</v>
      </c>
      <c r="P43" s="12">
        <f>IF(G43=0,0,((L43+(M43*2)+(N43*3)+(O43*4))/(G43)))</f>
        <v>0.29032258064516131</v>
      </c>
      <c r="Q43" s="12">
        <f>E43+P43</f>
        <v>0.62365591397849462</v>
      </c>
      <c r="R43" s="10">
        <v>62</v>
      </c>
      <c r="S43" s="9">
        <f>RANK(D43,D:D,0)</f>
        <v>42</v>
      </c>
      <c r="T43" s="9" t="str">
        <f>IF(LEN(S43)=1,"0"&amp;S43,LEFT(S43,2))</f>
        <v>42</v>
      </c>
      <c r="U43" s="9" t="str">
        <f>T43&amp;RIGHT(A43,LEN(A43)-FIND(" ",A43))&amp;LEFT(A43,FIND(" ",A43)-1)</f>
        <v>42LasleyLarry</v>
      </c>
      <c r="V43" s="9">
        <f>COUNTIF($U$2:$U$65,"&lt;="&amp;U43)</f>
        <v>42</v>
      </c>
      <c r="W43" s="9" t="str">
        <f>A43</f>
        <v>Larry Lasley</v>
      </c>
    </row>
    <row r="44" spans="1:23" ht="15.75" customHeight="1" x14ac:dyDescent="0.2">
      <c r="A44" s="9" t="str">
        <f>VLOOKUP(R44,RosterVL,2,FALSE)</f>
        <v>Elliot Fish</v>
      </c>
      <c r="B44" s="9">
        <f>VLOOKUP(R44,RosterVL,3,FALSE)</f>
        <v>5</v>
      </c>
      <c r="C44" s="9">
        <f>COUNTIFS(INPUT!$B:$B,$A44,INPUT!$E:$E,"&gt;0")</f>
        <v>14</v>
      </c>
      <c r="D44" s="12">
        <f>IF(G44=0,0,H44/G44)</f>
        <v>0.28813559322033899</v>
      </c>
      <c r="E44" s="12">
        <f>IF(G44=0,0,((H44+J44+K44)/(G44+J44+K44)))</f>
        <v>0.37313432835820898</v>
      </c>
      <c r="F44" s="10">
        <f>SUMIF(INPUT!$B:$B,$A44,INPUT!E:E)</f>
        <v>67</v>
      </c>
      <c r="G44" s="10">
        <f>SUMIF(INPUT!$B:$B,$A44,INPUT!F:F)</f>
        <v>59</v>
      </c>
      <c r="H44" s="10">
        <f>SUMIF(INPUT!$B:$B,$A44,INPUT!G:G)</f>
        <v>17</v>
      </c>
      <c r="I44" s="10">
        <f>SUMIF(INPUT!$B:$B,$A44,INPUT!H:H)</f>
        <v>15</v>
      </c>
      <c r="J44" s="10">
        <f>SUMIF(INPUT!$B:$B,$A44,INPUT!I:I)</f>
        <v>7</v>
      </c>
      <c r="K44" s="10">
        <f>SUMIF(INPUT!$B:$B,$A44,INPUT!J:J)</f>
        <v>1</v>
      </c>
      <c r="L44" s="10">
        <f>SUMIF(INPUT!$B:$B,$A44,INPUT!K:K)</f>
        <v>12</v>
      </c>
      <c r="M44" s="10">
        <f>SUMIF(INPUT!$B:$B,$A44,INPUT!L:L)</f>
        <v>3</v>
      </c>
      <c r="N44" s="10">
        <f>SUMIF(INPUT!$B:$B,$A44,INPUT!M:M)</f>
        <v>1</v>
      </c>
      <c r="O44" s="10">
        <f>SUMIF(INPUT!$B:$B,$A44,INPUT!N:N)</f>
        <v>1</v>
      </c>
      <c r="P44" s="12">
        <f>IF(G44=0,0,((L44+(M44*2)+(N44*3)+(O44*4))/(G44)))</f>
        <v>0.42372881355932202</v>
      </c>
      <c r="Q44" s="12">
        <f>E44+P44</f>
        <v>0.79686314191753094</v>
      </c>
      <c r="R44" s="10">
        <v>32</v>
      </c>
      <c r="S44" s="9">
        <f>RANK(D44,D:D,0)</f>
        <v>43</v>
      </c>
      <c r="T44" s="9" t="str">
        <f>IF(LEN(S44)=1,"0"&amp;S44,LEFT(S44,2))</f>
        <v>43</v>
      </c>
      <c r="U44" s="9" t="str">
        <f>T44&amp;RIGHT(A44,LEN(A44)-FIND(" ",A44))&amp;LEFT(A44,FIND(" ",A44)-1)</f>
        <v>43FishElliot</v>
      </c>
      <c r="V44" s="9">
        <f>COUNTIF($U$2:$U$65,"&lt;="&amp;U44)</f>
        <v>43</v>
      </c>
      <c r="W44" s="9" t="str">
        <f>A44</f>
        <v>Elliot Fish</v>
      </c>
    </row>
    <row r="45" spans="1:23" ht="15.75" customHeight="1" x14ac:dyDescent="0.2">
      <c r="A45" s="9" t="str">
        <f>VLOOKUP(R45,RosterVL,2,FALSE)</f>
        <v>Tim O'Connell</v>
      </c>
      <c r="B45" s="9">
        <f>VLOOKUP(R45,RosterVL,3,FALSE)</f>
        <v>6</v>
      </c>
      <c r="C45" s="9">
        <f>COUNTIFS(INPUT!$B:$B,$A45,INPUT!$E:$E,"&gt;0")</f>
        <v>16</v>
      </c>
      <c r="D45" s="12">
        <f>IF(G45=0,0,H45/G45)</f>
        <v>0.2878787878787879</v>
      </c>
      <c r="E45" s="12">
        <f>IF(G45=0,0,((H45+J45+K45)/(G45+J45+K45)))</f>
        <v>0.3380281690140845</v>
      </c>
      <c r="F45" s="10">
        <f>SUMIF(INPUT!$B:$B,$A45,INPUT!E:E)</f>
        <v>71</v>
      </c>
      <c r="G45" s="10">
        <f>SUMIF(INPUT!$B:$B,$A45,INPUT!F:F)</f>
        <v>66</v>
      </c>
      <c r="H45" s="10">
        <f>SUMIF(INPUT!$B:$B,$A45,INPUT!G:G)</f>
        <v>19</v>
      </c>
      <c r="I45" s="10">
        <f>SUMIF(INPUT!$B:$B,$A45,INPUT!H:H)</f>
        <v>5</v>
      </c>
      <c r="J45" s="10">
        <f>SUMIF(INPUT!$B:$B,$A45,INPUT!I:I)</f>
        <v>1</v>
      </c>
      <c r="K45" s="10">
        <f>SUMIF(INPUT!$B:$B,$A45,INPUT!J:J)</f>
        <v>4</v>
      </c>
      <c r="L45" s="10">
        <f>SUMIF(INPUT!$B:$B,$A45,INPUT!K:K)</f>
        <v>17</v>
      </c>
      <c r="M45" s="10">
        <f>SUMIF(INPUT!$B:$B,$A45,INPUT!L:L)</f>
        <v>2</v>
      </c>
      <c r="N45" s="10">
        <f>SUMIF(INPUT!$B:$B,$A45,INPUT!M:M)</f>
        <v>0</v>
      </c>
      <c r="O45" s="10">
        <f>SUMIF(INPUT!$B:$B,$A45,INPUT!N:N)</f>
        <v>0</v>
      </c>
      <c r="P45" s="12">
        <f>IF(G45=0,0,((L45+(M45*2)+(N45*3)+(O45*4))/(G45)))</f>
        <v>0.31818181818181818</v>
      </c>
      <c r="Q45" s="12">
        <f>E45+P45</f>
        <v>0.65620998719590262</v>
      </c>
      <c r="R45" s="10">
        <v>42</v>
      </c>
      <c r="S45" s="9">
        <f>RANK(D45,D:D,0)</f>
        <v>44</v>
      </c>
      <c r="T45" s="9" t="str">
        <f>IF(LEN(S45)=1,"0"&amp;S45,LEFT(S45,2))</f>
        <v>44</v>
      </c>
      <c r="U45" s="9" t="str">
        <f>T45&amp;RIGHT(A45,LEN(A45)-FIND(" ",A45))&amp;LEFT(A45,FIND(" ",A45)-1)</f>
        <v>44O'ConnellTim</v>
      </c>
      <c r="V45" s="9">
        <f>COUNTIF($U$2:$U$65,"&lt;="&amp;U45)</f>
        <v>44</v>
      </c>
      <c r="W45" s="9" t="str">
        <f>A45</f>
        <v>Tim O'Connell</v>
      </c>
    </row>
    <row r="46" spans="1:23" ht="15.75" customHeight="1" x14ac:dyDescent="0.2">
      <c r="A46" s="9" t="str">
        <f>VLOOKUP(R46,RosterVL,2,FALSE)</f>
        <v>Joe Mathes</v>
      </c>
      <c r="B46" s="9">
        <f>VLOOKUP(R46,RosterVL,3,FALSE)</f>
        <v>6</v>
      </c>
      <c r="C46" s="9">
        <f>COUNTIFS(INPUT!$B:$B,$A46,INPUT!$E:$E,"&gt;0")</f>
        <v>15</v>
      </c>
      <c r="D46" s="12">
        <f>IF(G46=0,0,H46/G46)</f>
        <v>0.2857142857142857</v>
      </c>
      <c r="E46" s="12">
        <f>IF(G46=0,0,((H46+J46+K46)/(G46+J46+K46)))</f>
        <v>0.39393939393939392</v>
      </c>
      <c r="F46" s="10">
        <f>SUMIF(INPUT!$B:$B,$A46,INPUT!E:E)</f>
        <v>66</v>
      </c>
      <c r="G46" s="10">
        <f>SUMIF(INPUT!$B:$B,$A46,INPUT!F:F)</f>
        <v>56</v>
      </c>
      <c r="H46" s="10">
        <f>SUMIF(INPUT!$B:$B,$A46,INPUT!G:G)</f>
        <v>16</v>
      </c>
      <c r="I46" s="10">
        <f>SUMIF(INPUT!$B:$B,$A46,INPUT!H:H)</f>
        <v>5</v>
      </c>
      <c r="J46" s="10">
        <f>SUMIF(INPUT!$B:$B,$A46,INPUT!I:I)</f>
        <v>6</v>
      </c>
      <c r="K46" s="10">
        <f>SUMIF(INPUT!$B:$B,$A46,INPUT!J:J)</f>
        <v>4</v>
      </c>
      <c r="L46" s="10">
        <f>SUMIF(INPUT!$B:$B,$A46,INPUT!K:K)</f>
        <v>14</v>
      </c>
      <c r="M46" s="10">
        <f>SUMIF(INPUT!$B:$B,$A46,INPUT!L:L)</f>
        <v>2</v>
      </c>
      <c r="N46" s="10">
        <f>SUMIF(INPUT!$B:$B,$A46,INPUT!M:M)</f>
        <v>0</v>
      </c>
      <c r="O46" s="10">
        <f>SUMIF(INPUT!$B:$B,$A46,INPUT!N:N)</f>
        <v>0</v>
      </c>
      <c r="P46" s="12">
        <f>IF(G46=0,0,((L46+(M46*2)+(N46*3)+(O46*4))/(G46)))</f>
        <v>0.32142857142857145</v>
      </c>
      <c r="Q46" s="12">
        <f>E46+P46</f>
        <v>0.71536796536796543</v>
      </c>
      <c r="R46" s="10">
        <v>38</v>
      </c>
      <c r="S46" s="9">
        <f>RANK(D46,D:D,0)</f>
        <v>45</v>
      </c>
      <c r="T46" s="9" t="str">
        <f>IF(LEN(S46)=1,"0"&amp;S46,LEFT(S46,2))</f>
        <v>45</v>
      </c>
      <c r="U46" s="9" t="str">
        <f>T46&amp;RIGHT(A46,LEN(A46)-FIND(" ",A46))&amp;LEFT(A46,FIND(" ",A46)-1)</f>
        <v>45MathesJoe</v>
      </c>
      <c r="V46" s="9">
        <f>COUNTIF($U$2:$U$65,"&lt;="&amp;U46)</f>
        <v>45</v>
      </c>
      <c r="W46" s="9" t="str">
        <f>A46</f>
        <v>Joe Mathes</v>
      </c>
    </row>
    <row r="47" spans="1:23" ht="15.75" customHeight="1" x14ac:dyDescent="0.2">
      <c r="A47" s="9" t="str">
        <f>VLOOKUP(R47,RosterVL,2,FALSE)</f>
        <v>Mike Gebhardt</v>
      </c>
      <c r="B47" s="9">
        <f>VLOOKUP(R47,RosterVL,3,FALSE)</f>
        <v>9</v>
      </c>
      <c r="C47" s="9">
        <f>COUNTIFS(INPUT!$B:$B,$A47,INPUT!$E:$E,"&gt;0")</f>
        <v>13</v>
      </c>
      <c r="D47" s="12">
        <f>IF(G47=0,0,H47/G47)</f>
        <v>0.27272727272727271</v>
      </c>
      <c r="E47" s="12">
        <f>IF(G47=0,0,((H47+J47+K47)/(G47+J47+K47)))</f>
        <v>0.31034482758620691</v>
      </c>
      <c r="F47" s="10">
        <f>SUMIF(INPUT!$B:$B,$A47,INPUT!E:E)</f>
        <v>58</v>
      </c>
      <c r="G47" s="10">
        <f>SUMIF(INPUT!$B:$B,$A47,INPUT!F:F)</f>
        <v>55</v>
      </c>
      <c r="H47" s="10">
        <f>SUMIF(INPUT!$B:$B,$A47,INPUT!G:G)</f>
        <v>15</v>
      </c>
      <c r="I47" s="10">
        <f>SUMIF(INPUT!$B:$B,$A47,INPUT!H:H)</f>
        <v>3</v>
      </c>
      <c r="J47" s="10">
        <f>SUMIF(INPUT!$B:$B,$A47,INPUT!I:I)</f>
        <v>1</v>
      </c>
      <c r="K47" s="10">
        <f>SUMIF(INPUT!$B:$B,$A47,INPUT!J:J)</f>
        <v>2</v>
      </c>
      <c r="L47" s="10">
        <f>SUMIF(INPUT!$B:$B,$A47,INPUT!K:K)</f>
        <v>14</v>
      </c>
      <c r="M47" s="10">
        <f>SUMIF(INPUT!$B:$B,$A47,INPUT!L:L)</f>
        <v>1</v>
      </c>
      <c r="N47" s="10">
        <f>SUMIF(INPUT!$B:$B,$A47,INPUT!M:M)</f>
        <v>0</v>
      </c>
      <c r="O47" s="10">
        <f>SUMIF(INPUT!$B:$B,$A47,INPUT!N:N)</f>
        <v>0</v>
      </c>
      <c r="P47" s="12">
        <f>IF(G47=0,0,((L47+(M47*2)+(N47*3)+(O47*4))/(G47)))</f>
        <v>0.29090909090909089</v>
      </c>
      <c r="Q47" s="12">
        <f>E47+P47</f>
        <v>0.60125391849529786</v>
      </c>
      <c r="R47" s="10">
        <v>61</v>
      </c>
      <c r="S47" s="9">
        <f>RANK(D47,D:D,0)</f>
        <v>46</v>
      </c>
      <c r="T47" s="9" t="str">
        <f>IF(LEN(S47)=1,"0"&amp;S47,LEFT(S47,2))</f>
        <v>46</v>
      </c>
      <c r="U47" s="9" t="str">
        <f>T47&amp;RIGHT(A47,LEN(A47)-FIND(" ",A47))&amp;LEFT(A47,FIND(" ",A47)-1)</f>
        <v>46GebhardtMike</v>
      </c>
      <c r="V47" s="9">
        <f>COUNTIF($U$2:$U$65,"&lt;="&amp;U47)</f>
        <v>47</v>
      </c>
      <c r="W47" s="9" t="str">
        <f>A47</f>
        <v>Mike Gebhardt</v>
      </c>
    </row>
    <row r="48" spans="1:23" ht="15.75" customHeight="1" x14ac:dyDescent="0.2">
      <c r="A48" s="9" t="str">
        <f>VLOOKUP(R48,RosterVL,2,FALSE)</f>
        <v>Mike Weber</v>
      </c>
      <c r="B48" s="9">
        <f>VLOOKUP(R48,RosterVL,3,FALSE)</f>
        <v>4</v>
      </c>
      <c r="C48" s="9">
        <f>COUNTIFS(INPUT!$B:$B,$A48,INPUT!$E:$E,"&gt;0")</f>
        <v>12</v>
      </c>
      <c r="D48" s="12">
        <f>IF(G48=0,0,H48/G48)</f>
        <v>0.27272727272727271</v>
      </c>
      <c r="E48" s="12">
        <f>IF(G48=0,0,((H48+J48+K48)/(G48+J48+K48)))</f>
        <v>0.33333333333333331</v>
      </c>
      <c r="F48" s="10">
        <f>SUMIF(INPUT!$B:$B,$A48,INPUT!E:E)</f>
        <v>48</v>
      </c>
      <c r="G48" s="10">
        <f>SUMIF(INPUT!$B:$B,$A48,INPUT!F:F)</f>
        <v>44</v>
      </c>
      <c r="H48" s="10">
        <f>SUMIF(INPUT!$B:$B,$A48,INPUT!G:G)</f>
        <v>12</v>
      </c>
      <c r="I48" s="10">
        <f>SUMIF(INPUT!$B:$B,$A48,INPUT!H:H)</f>
        <v>5</v>
      </c>
      <c r="J48" s="10">
        <f>SUMIF(INPUT!$B:$B,$A48,INPUT!I:I)</f>
        <v>2</v>
      </c>
      <c r="K48" s="10">
        <f>SUMIF(INPUT!$B:$B,$A48,INPUT!J:J)</f>
        <v>2</v>
      </c>
      <c r="L48" s="10">
        <f>SUMIF(INPUT!$B:$B,$A48,INPUT!K:K)</f>
        <v>10</v>
      </c>
      <c r="M48" s="10">
        <f>SUMIF(INPUT!$B:$B,$A48,INPUT!L:L)</f>
        <v>1</v>
      </c>
      <c r="N48" s="10">
        <f>SUMIF(INPUT!$B:$B,$A48,INPUT!M:M)</f>
        <v>1</v>
      </c>
      <c r="O48" s="10">
        <f>SUMIF(INPUT!$B:$B,$A48,INPUT!N:N)</f>
        <v>0</v>
      </c>
      <c r="P48" s="12">
        <f>IF(G48=0,0,((L48+(M48*2)+(N48*3)+(O48*4))/(G48)))</f>
        <v>0.34090909090909088</v>
      </c>
      <c r="Q48" s="12">
        <f>E48+P48</f>
        <v>0.6742424242424242</v>
      </c>
      <c r="R48" s="10">
        <v>29</v>
      </c>
      <c r="S48" s="9">
        <f>RANK(D48,D:D,0)</f>
        <v>46</v>
      </c>
      <c r="T48" s="9" t="str">
        <f>IF(LEN(S48)=1,"0"&amp;S48,LEFT(S48,2))</f>
        <v>46</v>
      </c>
      <c r="U48" s="9" t="str">
        <f>T48&amp;RIGHT(A48,LEN(A48)-FIND(" ",A48))&amp;LEFT(A48,FIND(" ",A48)-1)</f>
        <v>46WeberMike</v>
      </c>
      <c r="V48" s="9">
        <f>COUNTIF($U$2:$U$65,"&lt;="&amp;U48)</f>
        <v>48</v>
      </c>
      <c r="W48" s="9" t="str">
        <f>A48</f>
        <v>Mike Weber</v>
      </c>
    </row>
    <row r="49" spans="1:23" ht="15.75" customHeight="1" x14ac:dyDescent="0.2">
      <c r="A49" s="9" t="str">
        <f>VLOOKUP(R49,RosterVL,2,FALSE)</f>
        <v>Steven Dooley</v>
      </c>
      <c r="B49" s="9">
        <f>VLOOKUP(R49,RosterVL,3,FALSE)</f>
        <v>1</v>
      </c>
      <c r="C49" s="9">
        <f>COUNTIFS(INPUT!$B:$B,$A49,INPUT!$E:$E,"&gt;0")</f>
        <v>15</v>
      </c>
      <c r="D49" s="12">
        <f>IF(G49=0,0,H49/G49)</f>
        <v>0.27272727272727271</v>
      </c>
      <c r="E49" s="12">
        <f>IF(G49=0,0,((H49+J49+K49)/(G49+J49+K49)))</f>
        <v>0.36507936507936506</v>
      </c>
      <c r="F49" s="10">
        <f>SUMIF(INPUT!$B:$B,$A49,INPUT!E:E)</f>
        <v>63</v>
      </c>
      <c r="G49" s="10">
        <f>SUMIF(INPUT!$B:$B,$A49,INPUT!F:F)</f>
        <v>55</v>
      </c>
      <c r="H49" s="10">
        <f>SUMIF(INPUT!$B:$B,$A49,INPUT!G:G)</f>
        <v>15</v>
      </c>
      <c r="I49" s="10">
        <f>SUMIF(INPUT!$B:$B,$A49,INPUT!H:H)</f>
        <v>2</v>
      </c>
      <c r="J49" s="10">
        <f>SUMIF(INPUT!$B:$B,$A49,INPUT!I:I)</f>
        <v>6</v>
      </c>
      <c r="K49" s="10">
        <f>SUMIF(INPUT!$B:$B,$A49,INPUT!J:J)</f>
        <v>2</v>
      </c>
      <c r="L49" s="10">
        <f>SUMIF(INPUT!$B:$B,$A49,INPUT!K:K)</f>
        <v>15</v>
      </c>
      <c r="M49" s="10">
        <f>SUMIF(INPUT!$B:$B,$A49,INPUT!L:L)</f>
        <v>0</v>
      </c>
      <c r="N49" s="10">
        <f>SUMIF(INPUT!$B:$B,$A49,INPUT!M:M)</f>
        <v>0</v>
      </c>
      <c r="O49" s="10">
        <f>SUMIF(INPUT!$B:$B,$A49,INPUT!N:N)</f>
        <v>0</v>
      </c>
      <c r="P49" s="12">
        <f>IF(G49=0,0,((L49+(M49*2)+(N49*3)+(O49*4))/(G49)))</f>
        <v>0.27272727272727271</v>
      </c>
      <c r="Q49" s="12">
        <f>E49+P49</f>
        <v>0.63780663780663782</v>
      </c>
      <c r="R49" s="10">
        <v>3</v>
      </c>
      <c r="S49" s="9">
        <f>RANK(D49,D:D,0)</f>
        <v>46</v>
      </c>
      <c r="T49" s="9" t="str">
        <f>IF(LEN(S49)=1,"0"&amp;S49,LEFT(S49,2))</f>
        <v>46</v>
      </c>
      <c r="U49" s="9" t="str">
        <f>T49&amp;RIGHT(A49,LEN(A49)-FIND(" ",A49))&amp;LEFT(A49,FIND(" ",A49)-1)</f>
        <v>46DooleySteven</v>
      </c>
      <c r="V49" s="9">
        <f>COUNTIF($U$2:$U$65,"&lt;="&amp;U49)</f>
        <v>46</v>
      </c>
      <c r="W49" s="9" t="str">
        <f>A49</f>
        <v>Steven Dooley</v>
      </c>
    </row>
    <row r="50" spans="1:23" ht="15.75" customHeight="1" x14ac:dyDescent="0.2">
      <c r="A50" s="9" t="str">
        <f>VLOOKUP(R50,RosterVL,2,FALSE)</f>
        <v>Lee Renfrow</v>
      </c>
      <c r="B50" s="9">
        <f>VLOOKUP(R50,RosterVL,3,FALSE)</f>
        <v>2</v>
      </c>
      <c r="C50" s="9">
        <f>COUNTIFS(INPUT!$B:$B,$A50,INPUT!$E:$E,"&gt;0")</f>
        <v>16</v>
      </c>
      <c r="D50" s="12">
        <f>IF(G50=0,0,H50/G50)</f>
        <v>0.265625</v>
      </c>
      <c r="E50" s="12">
        <f>IF(G50=0,0,((H50+J50+K50)/(G50+J50+K50)))</f>
        <v>0.3380281690140845</v>
      </c>
      <c r="F50" s="10">
        <f>SUMIF(INPUT!$B:$B,$A50,INPUT!E:E)</f>
        <v>71</v>
      </c>
      <c r="G50" s="10">
        <f>SUMIF(INPUT!$B:$B,$A50,INPUT!F:F)</f>
        <v>64</v>
      </c>
      <c r="H50" s="10">
        <f>SUMIF(INPUT!$B:$B,$A50,INPUT!G:G)</f>
        <v>17</v>
      </c>
      <c r="I50" s="10">
        <f>SUMIF(INPUT!$B:$B,$A50,INPUT!H:H)</f>
        <v>7</v>
      </c>
      <c r="J50" s="10">
        <f>SUMIF(INPUT!$B:$B,$A50,INPUT!I:I)</f>
        <v>5</v>
      </c>
      <c r="K50" s="10">
        <f>SUMIF(INPUT!$B:$B,$A50,INPUT!J:J)</f>
        <v>2</v>
      </c>
      <c r="L50" s="10">
        <f>SUMIF(INPUT!$B:$B,$A50,INPUT!K:K)</f>
        <v>14</v>
      </c>
      <c r="M50" s="10">
        <f>SUMIF(INPUT!$B:$B,$A50,INPUT!L:L)</f>
        <v>1</v>
      </c>
      <c r="N50" s="10">
        <f>SUMIF(INPUT!$B:$B,$A50,INPUT!M:M)</f>
        <v>2</v>
      </c>
      <c r="O50" s="10">
        <f>SUMIF(INPUT!$B:$B,$A50,INPUT!N:N)</f>
        <v>0</v>
      </c>
      <c r="P50" s="12">
        <f>IF(G50=0,0,((L50+(M50*2)+(N50*3)+(O50*4))/(G50)))</f>
        <v>0.34375</v>
      </c>
      <c r="Q50" s="12">
        <f>E50+P50</f>
        <v>0.6817781690140845</v>
      </c>
      <c r="R50" s="10">
        <v>10</v>
      </c>
      <c r="S50" s="9">
        <f>RANK(D50,D:D,0)</f>
        <v>49</v>
      </c>
      <c r="T50" s="9" t="str">
        <f>IF(LEN(S50)=1,"0"&amp;S50,LEFT(S50,2))</f>
        <v>49</v>
      </c>
      <c r="U50" s="9" t="str">
        <f>T50&amp;RIGHT(A50,LEN(A50)-FIND(" ",A50))&amp;LEFT(A50,FIND(" ",A50)-1)</f>
        <v>49RenfrowLee</v>
      </c>
      <c r="V50" s="9">
        <f>COUNTIF($U$2:$U$65,"&lt;="&amp;U50)</f>
        <v>49</v>
      </c>
      <c r="W50" s="9" t="str">
        <f>A50</f>
        <v>Lee Renfrow</v>
      </c>
    </row>
    <row r="51" spans="1:23" ht="15.75" customHeight="1" x14ac:dyDescent="0.2">
      <c r="A51" s="9" t="str">
        <f>VLOOKUP(R51,RosterVL,2,FALSE)</f>
        <v>Tyler Rosen</v>
      </c>
      <c r="B51" s="9">
        <f>VLOOKUP(R51,RosterVL,3,FALSE)</f>
        <v>9</v>
      </c>
      <c r="C51" s="9">
        <f>COUNTIFS(INPUT!$B:$B,$A51,INPUT!$E:$E,"&gt;0")</f>
        <v>12</v>
      </c>
      <c r="D51" s="12">
        <f>IF(G51=0,0,H51/G51)</f>
        <v>0.26415094339622641</v>
      </c>
      <c r="E51" s="12">
        <f>IF(G51=0,0,((H51+J51+K51)/(G51+J51+K51)))</f>
        <v>0.27777777777777779</v>
      </c>
      <c r="F51" s="10">
        <f>SUMIF(INPUT!$B:$B,$A51,INPUT!E:E)</f>
        <v>54</v>
      </c>
      <c r="G51" s="10">
        <f>SUMIF(INPUT!$B:$B,$A51,INPUT!F:F)</f>
        <v>53</v>
      </c>
      <c r="H51" s="10">
        <f>SUMIF(INPUT!$B:$B,$A51,INPUT!G:G)</f>
        <v>14</v>
      </c>
      <c r="I51" s="10">
        <f>SUMIF(INPUT!$B:$B,$A51,INPUT!H:H)</f>
        <v>3</v>
      </c>
      <c r="J51" s="10">
        <f>SUMIF(INPUT!$B:$B,$A51,INPUT!I:I)</f>
        <v>1</v>
      </c>
      <c r="K51" s="10">
        <f>SUMIF(INPUT!$B:$B,$A51,INPUT!J:J)</f>
        <v>0</v>
      </c>
      <c r="L51" s="10">
        <f>SUMIF(INPUT!$B:$B,$A51,INPUT!K:K)</f>
        <v>10</v>
      </c>
      <c r="M51" s="10">
        <f>SUMIF(INPUT!$B:$B,$A51,INPUT!L:L)</f>
        <v>2</v>
      </c>
      <c r="N51" s="10">
        <f>SUMIF(INPUT!$B:$B,$A51,INPUT!M:M)</f>
        <v>1</v>
      </c>
      <c r="O51" s="10">
        <f>SUMIF(INPUT!$B:$B,$A51,INPUT!N:N)</f>
        <v>1</v>
      </c>
      <c r="P51" s="12">
        <f>IF(G51=0,0,((L51+(M51*2)+(N51*3)+(O51*4))/(G51)))</f>
        <v>0.39622641509433965</v>
      </c>
      <c r="Q51" s="12">
        <f>E51+P51</f>
        <v>0.67400419287211744</v>
      </c>
      <c r="R51" s="10">
        <v>64</v>
      </c>
      <c r="S51" s="9">
        <f>RANK(D51,D:D,0)</f>
        <v>50</v>
      </c>
      <c r="T51" s="9" t="str">
        <f>IF(LEN(S51)=1,"0"&amp;S51,LEFT(S51,2))</f>
        <v>50</v>
      </c>
      <c r="U51" s="9" t="str">
        <f>T51&amp;RIGHT(A51,LEN(A51)-FIND(" ",A51))&amp;LEFT(A51,FIND(" ",A51)-1)</f>
        <v>50RosenTyler</v>
      </c>
      <c r="V51" s="9">
        <f>COUNTIF($U$2:$U$65,"&lt;="&amp;U51)</f>
        <v>50</v>
      </c>
      <c r="W51" s="9" t="str">
        <f>A51</f>
        <v>Tyler Rosen</v>
      </c>
    </row>
    <row r="52" spans="1:23" ht="15.75" customHeight="1" x14ac:dyDescent="0.2">
      <c r="A52" s="9" t="str">
        <f>VLOOKUP(R52,RosterVL,2,FALSE)</f>
        <v>Mike Angelica</v>
      </c>
      <c r="B52" s="9">
        <f>VLOOKUP(R52,RosterVL,3,FALSE)</f>
        <v>4</v>
      </c>
      <c r="C52" s="9">
        <f>COUNTIFS(INPUT!$B:$B,$A52,INPUT!$E:$E,"&gt;0")</f>
        <v>16</v>
      </c>
      <c r="D52" s="12">
        <f>IF(G52=0,0,H52/G52)</f>
        <v>0.24590163934426229</v>
      </c>
      <c r="E52" s="12">
        <f>IF(G52=0,0,((H52+J52+K52)/(G52+J52+K52)))</f>
        <v>0.30303030303030304</v>
      </c>
      <c r="F52" s="10">
        <f>SUMIF(INPUT!$B:$B,$A52,INPUT!E:E)</f>
        <v>66</v>
      </c>
      <c r="G52" s="10">
        <f>SUMIF(INPUT!$B:$B,$A52,INPUT!F:F)</f>
        <v>61</v>
      </c>
      <c r="H52" s="10">
        <f>SUMIF(INPUT!$B:$B,$A52,INPUT!G:G)</f>
        <v>15</v>
      </c>
      <c r="I52" s="10">
        <f>SUMIF(INPUT!$B:$B,$A52,INPUT!H:H)</f>
        <v>6</v>
      </c>
      <c r="J52" s="10">
        <f>SUMIF(INPUT!$B:$B,$A52,INPUT!I:I)</f>
        <v>1</v>
      </c>
      <c r="K52" s="10">
        <f>SUMIF(INPUT!$B:$B,$A52,INPUT!J:J)</f>
        <v>4</v>
      </c>
      <c r="L52" s="10">
        <f>SUMIF(INPUT!$B:$B,$A52,INPUT!K:K)</f>
        <v>14</v>
      </c>
      <c r="M52" s="10">
        <f>SUMIF(INPUT!$B:$B,$A52,INPUT!L:L)</f>
        <v>0</v>
      </c>
      <c r="N52" s="10">
        <f>SUMIF(INPUT!$B:$B,$A52,INPUT!M:M)</f>
        <v>1</v>
      </c>
      <c r="O52" s="10">
        <f>SUMIF(INPUT!$B:$B,$A52,INPUT!N:N)</f>
        <v>0</v>
      </c>
      <c r="P52" s="12">
        <f>IF(G52=0,0,((L52+(M52*2)+(N52*3)+(O52*4))/(G52)))</f>
        <v>0.27868852459016391</v>
      </c>
      <c r="Q52" s="12">
        <f>E52+P52</f>
        <v>0.581718827620467</v>
      </c>
      <c r="R52" s="10">
        <v>28</v>
      </c>
      <c r="S52" s="9">
        <f>RANK(D52,D:D,0)</f>
        <v>51</v>
      </c>
      <c r="T52" s="9" t="str">
        <f>IF(LEN(S52)=1,"0"&amp;S52,LEFT(S52,2))</f>
        <v>51</v>
      </c>
      <c r="U52" s="9" t="str">
        <f>T52&amp;RIGHT(A52,LEN(A52)-FIND(" ",A52))&amp;LEFT(A52,FIND(" ",A52)-1)</f>
        <v>51AngelicaMike</v>
      </c>
      <c r="V52" s="9">
        <f>COUNTIF($U$2:$U$65,"&lt;="&amp;U52)</f>
        <v>51</v>
      </c>
      <c r="W52" s="9" t="str">
        <f>A52</f>
        <v>Mike Angelica</v>
      </c>
    </row>
    <row r="53" spans="1:23" ht="15.75" customHeight="1" x14ac:dyDescent="0.2">
      <c r="A53" s="9" t="str">
        <f>VLOOKUP(R53,RosterVL,2,FALSE)</f>
        <v>Mitch Gangloff</v>
      </c>
      <c r="B53" s="9">
        <f>VLOOKUP(R53,RosterVL,3,FALSE)</f>
        <v>3</v>
      </c>
      <c r="C53" s="9">
        <f>COUNTIFS(INPUT!$B:$B,$A53,INPUT!$E:$E,"&gt;0")</f>
        <v>11</v>
      </c>
      <c r="D53" s="12">
        <f>IF(G53=0,0,H53/G53)</f>
        <v>0.24390243902439024</v>
      </c>
      <c r="E53" s="12">
        <f>IF(G53=0,0,((H53+J53+K53)/(G53+J53+K53)))</f>
        <v>0.29545454545454547</v>
      </c>
      <c r="F53" s="10">
        <f>SUMIF(INPUT!$B:$B,$A53,INPUT!E:E)</f>
        <v>44</v>
      </c>
      <c r="G53" s="10">
        <f>SUMIF(INPUT!$B:$B,$A53,INPUT!F:F)</f>
        <v>41</v>
      </c>
      <c r="H53" s="10">
        <f>SUMIF(INPUT!$B:$B,$A53,INPUT!G:G)</f>
        <v>10</v>
      </c>
      <c r="I53" s="10">
        <f>SUMIF(INPUT!$B:$B,$A53,INPUT!H:H)</f>
        <v>4</v>
      </c>
      <c r="J53" s="10">
        <f>SUMIF(INPUT!$B:$B,$A53,INPUT!I:I)</f>
        <v>2</v>
      </c>
      <c r="K53" s="10">
        <f>SUMIF(INPUT!$B:$B,$A53,INPUT!J:J)</f>
        <v>1</v>
      </c>
      <c r="L53" s="10">
        <f>SUMIF(INPUT!$B:$B,$A53,INPUT!K:K)</f>
        <v>10</v>
      </c>
      <c r="M53" s="10">
        <f>SUMIF(INPUT!$B:$B,$A53,INPUT!L:L)</f>
        <v>0</v>
      </c>
      <c r="N53" s="10">
        <f>SUMIF(INPUT!$B:$B,$A53,INPUT!M:M)</f>
        <v>0</v>
      </c>
      <c r="O53" s="10">
        <f>SUMIF(INPUT!$B:$B,$A53,INPUT!N:N)</f>
        <v>0</v>
      </c>
      <c r="P53" s="12">
        <f>IF(G53=0,0,((L53+(M53*2)+(N53*3)+(O53*4))/(G53)))</f>
        <v>0.24390243902439024</v>
      </c>
      <c r="Q53" s="12">
        <f>E53+P53</f>
        <v>0.53935698447893565</v>
      </c>
      <c r="R53" s="10">
        <v>18</v>
      </c>
      <c r="S53" s="9">
        <f>RANK(D53,D:D,0)</f>
        <v>52</v>
      </c>
      <c r="T53" s="9" t="str">
        <f>IF(LEN(S53)=1,"0"&amp;S53,LEFT(S53,2))</f>
        <v>52</v>
      </c>
      <c r="U53" s="9" t="str">
        <f>T53&amp;RIGHT(A53,LEN(A53)-FIND(" ",A53))&amp;LEFT(A53,FIND(" ",A53)-1)</f>
        <v>52GangloffMitch</v>
      </c>
      <c r="V53" s="9">
        <f>COUNTIF($U$2:$U$65,"&lt;="&amp;U53)</f>
        <v>52</v>
      </c>
      <c r="W53" s="9" t="str">
        <f>A53</f>
        <v>Mitch Gangloff</v>
      </c>
    </row>
    <row r="54" spans="1:23" ht="15.75" customHeight="1" x14ac:dyDescent="0.2">
      <c r="A54" s="9" t="str">
        <f>VLOOKUP(R54,RosterVL,2,FALSE)</f>
        <v>Marc Rosen</v>
      </c>
      <c r="B54" s="9">
        <f>VLOOKUP(R54,RosterVL,3,FALSE)</f>
        <v>1</v>
      </c>
      <c r="C54" s="9">
        <f>COUNTIFS(INPUT!$B:$B,$A54,INPUT!$E:$E,"&gt;0")</f>
        <v>13</v>
      </c>
      <c r="D54" s="12">
        <f>IF(G54=0,0,H54/G54)</f>
        <v>0.22916666666666666</v>
      </c>
      <c r="E54" s="12">
        <f>IF(G54=0,0,((H54+J54+K54)/(G54+J54+K54)))</f>
        <v>0.35087719298245612</v>
      </c>
      <c r="F54" s="10">
        <f>SUMIF(INPUT!$B:$B,$A54,INPUT!E:E)</f>
        <v>57</v>
      </c>
      <c r="G54" s="10">
        <f>SUMIF(INPUT!$B:$B,$A54,INPUT!F:F)</f>
        <v>48</v>
      </c>
      <c r="H54" s="10">
        <f>SUMIF(INPUT!$B:$B,$A54,INPUT!G:G)</f>
        <v>11</v>
      </c>
      <c r="I54" s="10">
        <f>SUMIF(INPUT!$B:$B,$A54,INPUT!H:H)</f>
        <v>3</v>
      </c>
      <c r="J54" s="10">
        <f>SUMIF(INPUT!$B:$B,$A54,INPUT!I:I)</f>
        <v>8</v>
      </c>
      <c r="K54" s="10">
        <f>SUMIF(INPUT!$B:$B,$A54,INPUT!J:J)</f>
        <v>1</v>
      </c>
      <c r="L54" s="10">
        <f>SUMIF(INPUT!$B:$B,$A54,INPUT!K:K)</f>
        <v>8</v>
      </c>
      <c r="M54" s="10">
        <f>SUMIF(INPUT!$B:$B,$A54,INPUT!L:L)</f>
        <v>3</v>
      </c>
      <c r="N54" s="10">
        <f>SUMIF(INPUT!$B:$B,$A54,INPUT!M:M)</f>
        <v>0</v>
      </c>
      <c r="O54" s="10">
        <f>SUMIF(INPUT!$B:$B,$A54,INPUT!N:N)</f>
        <v>0</v>
      </c>
      <c r="P54" s="12">
        <f>IF(G54=0,0,((L54+(M54*2)+(N54*3)+(O54*4))/(G54)))</f>
        <v>0.29166666666666669</v>
      </c>
      <c r="Q54" s="12">
        <f>E54+P54</f>
        <v>0.64254385964912286</v>
      </c>
      <c r="R54" s="10">
        <v>6</v>
      </c>
      <c r="S54" s="9">
        <f>RANK(D54,D:D,0)</f>
        <v>53</v>
      </c>
      <c r="T54" s="9" t="str">
        <f>IF(LEN(S54)=1,"0"&amp;S54,LEFT(S54,2))</f>
        <v>53</v>
      </c>
      <c r="U54" s="9" t="str">
        <f>T54&amp;RIGHT(A54,LEN(A54)-FIND(" ",A54))&amp;LEFT(A54,FIND(" ",A54)-1)</f>
        <v>53RosenMarc</v>
      </c>
      <c r="V54" s="9">
        <f>COUNTIF($U$2:$U$65,"&lt;="&amp;U54)</f>
        <v>53</v>
      </c>
      <c r="W54" s="9" t="str">
        <f>A54</f>
        <v>Marc Rosen</v>
      </c>
    </row>
    <row r="55" spans="1:23" ht="15.75" customHeight="1" x14ac:dyDescent="0.2">
      <c r="A55" s="9" t="str">
        <f>VLOOKUP(R55,RosterVL,2,FALSE)</f>
        <v>Gabe Brown</v>
      </c>
      <c r="B55" s="9">
        <f>VLOOKUP(R55,RosterVL,3,FALSE)</f>
        <v>3</v>
      </c>
      <c r="C55" s="9">
        <f>COUNTIFS(INPUT!$B:$B,$A55,INPUT!$E:$E,"&gt;0")</f>
        <v>9</v>
      </c>
      <c r="D55" s="12">
        <f>IF(G55=0,0,H55/G55)</f>
        <v>0.22580645161290322</v>
      </c>
      <c r="E55" s="12">
        <f>IF(G55=0,0,((H55+J55+K55)/(G55+J55+K55)))</f>
        <v>0.25</v>
      </c>
      <c r="F55" s="10">
        <f>SUMIF(INPUT!$B:$B,$A55,INPUT!E:E)</f>
        <v>32</v>
      </c>
      <c r="G55" s="10">
        <f>SUMIF(INPUT!$B:$B,$A55,INPUT!F:F)</f>
        <v>31</v>
      </c>
      <c r="H55" s="10">
        <f>SUMIF(INPUT!$B:$B,$A55,INPUT!G:G)</f>
        <v>7</v>
      </c>
      <c r="I55" s="10">
        <f>SUMIF(INPUT!$B:$B,$A55,INPUT!H:H)</f>
        <v>1</v>
      </c>
      <c r="J55" s="10">
        <f>SUMIF(INPUT!$B:$B,$A55,INPUT!I:I)</f>
        <v>1</v>
      </c>
      <c r="K55" s="10">
        <f>SUMIF(INPUT!$B:$B,$A55,INPUT!J:J)</f>
        <v>0</v>
      </c>
      <c r="L55" s="10">
        <f>SUMIF(INPUT!$B:$B,$A55,INPUT!K:K)</f>
        <v>7</v>
      </c>
      <c r="M55" s="10">
        <f>SUMIF(INPUT!$B:$B,$A55,INPUT!L:L)</f>
        <v>0</v>
      </c>
      <c r="N55" s="10">
        <f>SUMIF(INPUT!$B:$B,$A55,INPUT!M:M)</f>
        <v>0</v>
      </c>
      <c r="O55" s="10">
        <f>SUMIF(INPUT!$B:$B,$A55,INPUT!N:N)</f>
        <v>0</v>
      </c>
      <c r="P55" s="12">
        <f>IF(G55=0,0,((L55+(M55*2)+(N55*3)+(O55*4))/(G55)))</f>
        <v>0.22580645161290322</v>
      </c>
      <c r="Q55" s="12">
        <f>E55+P55</f>
        <v>0.47580645161290325</v>
      </c>
      <c r="R55" s="10">
        <v>21</v>
      </c>
      <c r="S55" s="9">
        <f>RANK(D55,D:D,0)</f>
        <v>54</v>
      </c>
      <c r="T55" s="9" t="str">
        <f>IF(LEN(S55)=1,"0"&amp;S55,LEFT(S55,2))</f>
        <v>54</v>
      </c>
      <c r="U55" s="9" t="str">
        <f>T55&amp;RIGHT(A55,LEN(A55)-FIND(" ",A55))&amp;LEFT(A55,FIND(" ",A55)-1)</f>
        <v>54BrownGabe</v>
      </c>
      <c r="V55" s="9">
        <f>COUNTIF($U$2:$U$65,"&lt;="&amp;U55)</f>
        <v>54</v>
      </c>
      <c r="W55" s="9" t="str">
        <f>A55</f>
        <v>Gabe Brown</v>
      </c>
    </row>
    <row r="56" spans="1:23" ht="15.75" customHeight="1" x14ac:dyDescent="0.2">
      <c r="A56" s="9" t="str">
        <f>VLOOKUP(R56,RosterVL,2,FALSE)</f>
        <v>Sean Lewis</v>
      </c>
      <c r="B56" s="9">
        <f>VLOOKUP(R56,RosterVL,3,FALSE)</f>
        <v>8</v>
      </c>
      <c r="C56" s="9">
        <f>COUNTIFS(INPUT!$B:$B,$A56,INPUT!$E:$E,"&gt;0")</f>
        <v>13</v>
      </c>
      <c r="D56" s="12">
        <f>IF(G56=0,0,H56/G56)</f>
        <v>0.21276595744680851</v>
      </c>
      <c r="E56" s="12">
        <f>IF(G56=0,0,((H56+J56+K56)/(G56+J56+K56)))</f>
        <v>0.28846153846153844</v>
      </c>
      <c r="F56" s="10">
        <f>SUMIF(INPUT!$B:$B,$A56,INPUT!E:E)</f>
        <v>52</v>
      </c>
      <c r="G56" s="10">
        <f>SUMIF(INPUT!$B:$B,$A56,INPUT!F:F)</f>
        <v>47</v>
      </c>
      <c r="H56" s="10">
        <f>SUMIF(INPUT!$B:$B,$A56,INPUT!G:G)</f>
        <v>10</v>
      </c>
      <c r="I56" s="10">
        <f>SUMIF(INPUT!$B:$B,$A56,INPUT!H:H)</f>
        <v>6</v>
      </c>
      <c r="J56" s="10">
        <f>SUMIF(INPUT!$B:$B,$A56,INPUT!I:I)</f>
        <v>5</v>
      </c>
      <c r="K56" s="10">
        <f>SUMIF(INPUT!$B:$B,$A56,INPUT!J:J)</f>
        <v>0</v>
      </c>
      <c r="L56" s="10">
        <f>SUMIF(INPUT!$B:$B,$A56,INPUT!K:K)</f>
        <v>9</v>
      </c>
      <c r="M56" s="10">
        <f>SUMIF(INPUT!$B:$B,$A56,INPUT!L:L)</f>
        <v>0</v>
      </c>
      <c r="N56" s="10">
        <f>SUMIF(INPUT!$B:$B,$A56,INPUT!M:M)</f>
        <v>1</v>
      </c>
      <c r="O56" s="10">
        <f>SUMIF(INPUT!$B:$B,$A56,INPUT!N:N)</f>
        <v>0</v>
      </c>
      <c r="P56" s="12">
        <f>IF(G56=0,0,((L56+(M56*2)+(N56*3)+(O56*4))/(G56)))</f>
        <v>0.25531914893617019</v>
      </c>
      <c r="Q56" s="12">
        <f>E56+P56</f>
        <v>0.54378068739770868</v>
      </c>
      <c r="R56" s="10">
        <v>57</v>
      </c>
      <c r="S56" s="9">
        <f>RANK(D56,D:D,0)</f>
        <v>55</v>
      </c>
      <c r="T56" s="9" t="str">
        <f>IF(LEN(S56)=1,"0"&amp;S56,LEFT(S56,2))</f>
        <v>55</v>
      </c>
      <c r="U56" s="9" t="str">
        <f>T56&amp;RIGHT(A56,LEN(A56)-FIND(" ",A56))&amp;LEFT(A56,FIND(" ",A56)-1)</f>
        <v>55LewisSean</v>
      </c>
      <c r="V56" s="9">
        <f>COUNTIF($U$2:$U$65,"&lt;="&amp;U56)</f>
        <v>55</v>
      </c>
      <c r="W56" s="9" t="str">
        <f>A56</f>
        <v>Sean Lewis</v>
      </c>
    </row>
    <row r="57" spans="1:23" ht="15.75" customHeight="1" x14ac:dyDescent="0.2">
      <c r="A57" s="9" t="str">
        <f>VLOOKUP(R57,RosterVL,2,FALSE)</f>
        <v>Sean Shoults</v>
      </c>
      <c r="B57" s="9">
        <f>VLOOKUP(R57,RosterVL,3,FALSE)</f>
        <v>7</v>
      </c>
      <c r="C57" s="9">
        <f>COUNTIFS(INPUT!$B:$B,$A57,INPUT!$E:$E,"&gt;0")</f>
        <v>16</v>
      </c>
      <c r="D57" s="12">
        <f>IF(G57=0,0,H57/G57)</f>
        <v>0.20689655172413793</v>
      </c>
      <c r="E57" s="12">
        <f>IF(G57=0,0,((H57+J57+K57)/(G57+J57+K57)))</f>
        <v>0.3611111111111111</v>
      </c>
      <c r="F57" s="10">
        <f>SUMIF(INPUT!$B:$B,$A57,INPUT!E:E)</f>
        <v>72</v>
      </c>
      <c r="G57" s="10">
        <f>SUMIF(INPUT!$B:$B,$A57,INPUT!F:F)</f>
        <v>58</v>
      </c>
      <c r="H57" s="10">
        <f>SUMIF(INPUT!$B:$B,$A57,INPUT!G:G)</f>
        <v>12</v>
      </c>
      <c r="I57" s="10">
        <f>SUMIF(INPUT!$B:$B,$A57,INPUT!H:H)</f>
        <v>4</v>
      </c>
      <c r="J57" s="10">
        <f>SUMIF(INPUT!$B:$B,$A57,INPUT!I:I)</f>
        <v>10</v>
      </c>
      <c r="K57" s="10">
        <f>SUMIF(INPUT!$B:$B,$A57,INPUT!J:J)</f>
        <v>4</v>
      </c>
      <c r="L57" s="10">
        <f>SUMIF(INPUT!$B:$B,$A57,INPUT!K:K)</f>
        <v>12</v>
      </c>
      <c r="M57" s="10">
        <f>SUMIF(INPUT!$B:$B,$A57,INPUT!L:L)</f>
        <v>0</v>
      </c>
      <c r="N57" s="10">
        <f>SUMIF(INPUT!$B:$B,$A57,INPUT!M:M)</f>
        <v>0</v>
      </c>
      <c r="O57" s="10">
        <f>SUMIF(INPUT!$B:$B,$A57,INPUT!N:N)</f>
        <v>0</v>
      </c>
      <c r="P57" s="12">
        <f>IF(G57=0,0,((L57+(M57*2)+(N57*3)+(O57*4))/(G57)))</f>
        <v>0.20689655172413793</v>
      </c>
      <c r="Q57" s="12">
        <f>E57+P57</f>
        <v>0.56800766283524906</v>
      </c>
      <c r="R57" s="10">
        <v>45</v>
      </c>
      <c r="S57" s="9">
        <f>RANK(D57,D:D,0)</f>
        <v>56</v>
      </c>
      <c r="T57" s="9" t="str">
        <f>IF(LEN(S57)=1,"0"&amp;S57,LEFT(S57,2))</f>
        <v>56</v>
      </c>
      <c r="U57" s="9" t="str">
        <f>T57&amp;RIGHT(A57,LEN(A57)-FIND(" ",A57))&amp;LEFT(A57,FIND(" ",A57)-1)</f>
        <v>56ShoultsSean</v>
      </c>
      <c r="V57" s="9">
        <f>COUNTIF($U$2:$U$65,"&lt;="&amp;U57)</f>
        <v>56</v>
      </c>
      <c r="W57" s="9" t="str">
        <f>A57</f>
        <v>Sean Shoults</v>
      </c>
    </row>
    <row r="58" spans="1:23" ht="15.75" customHeight="1" x14ac:dyDescent="0.2">
      <c r="A58" s="9" t="str">
        <f>VLOOKUP(R58,RosterVL,2,FALSE)</f>
        <v>Gus Giegling</v>
      </c>
      <c r="B58" s="9">
        <f>VLOOKUP(R58,RosterVL,3,FALSE)</f>
        <v>5</v>
      </c>
      <c r="C58" s="9">
        <f>COUNTIFS(INPUT!$B:$B,$A58,INPUT!$E:$E,"&gt;0")</f>
        <v>3</v>
      </c>
      <c r="D58" s="12">
        <f>IF(G58=0,0,H58/G58)</f>
        <v>0.2</v>
      </c>
      <c r="E58" s="12">
        <f>IF(G58=0,0,((H58+J58+K58)/(G58+J58+K58)))</f>
        <v>0.2</v>
      </c>
      <c r="F58" s="10">
        <f>SUMIF(INPUT!$B:$B,$A58,INPUT!E:E)</f>
        <v>15</v>
      </c>
      <c r="G58" s="10">
        <f>SUMIF(INPUT!$B:$B,$A58,INPUT!F:F)</f>
        <v>15</v>
      </c>
      <c r="H58" s="10">
        <f>SUMIF(INPUT!$B:$B,$A58,INPUT!G:G)</f>
        <v>3</v>
      </c>
      <c r="I58" s="10">
        <f>SUMIF(INPUT!$B:$B,$A58,INPUT!H:H)</f>
        <v>0</v>
      </c>
      <c r="J58" s="10">
        <f>SUMIF(INPUT!$B:$B,$A58,INPUT!I:I)</f>
        <v>0</v>
      </c>
      <c r="K58" s="10">
        <f>SUMIF(INPUT!$B:$B,$A58,INPUT!J:J)</f>
        <v>0</v>
      </c>
      <c r="L58" s="10">
        <f>SUMIF(INPUT!$B:$B,$A58,INPUT!K:K)</f>
        <v>3</v>
      </c>
      <c r="M58" s="10">
        <f>SUMIF(INPUT!$B:$B,$A58,INPUT!L:L)</f>
        <v>0</v>
      </c>
      <c r="N58" s="10">
        <f>SUMIF(INPUT!$B:$B,$A58,INPUT!M:M)</f>
        <v>0</v>
      </c>
      <c r="O58" s="10">
        <f>SUMIF(INPUT!$B:$B,$A58,INPUT!N:N)</f>
        <v>0</v>
      </c>
      <c r="P58" s="12">
        <f>IF(G58=0,0,((L58+(M58*2)+(N58*3)+(O58*4))/(G58)))</f>
        <v>0.2</v>
      </c>
      <c r="Q58" s="12">
        <f>E58+P58</f>
        <v>0.4</v>
      </c>
      <c r="R58" s="10">
        <v>33</v>
      </c>
      <c r="S58" s="9">
        <f>RANK(D58,D:D,0)</f>
        <v>57</v>
      </c>
      <c r="T58" s="9" t="str">
        <f>IF(LEN(S58)=1,"0"&amp;S58,LEFT(S58,2))</f>
        <v>57</v>
      </c>
      <c r="U58" s="9" t="str">
        <f>T58&amp;RIGHT(A58,LEN(A58)-FIND(" ",A58))&amp;LEFT(A58,FIND(" ",A58)-1)</f>
        <v>57GieglingGus</v>
      </c>
      <c r="V58" s="9">
        <f>COUNTIF($U$2:$U$65,"&lt;="&amp;U58)</f>
        <v>57</v>
      </c>
      <c r="W58" s="9" t="str">
        <f>A58</f>
        <v>Gus Giegling</v>
      </c>
    </row>
    <row r="59" spans="1:23" ht="15.75" customHeight="1" x14ac:dyDescent="0.2">
      <c r="A59" s="9" t="str">
        <f>VLOOKUP(R59,RosterVL,2,FALSE)</f>
        <v>Jeremy Lentz</v>
      </c>
      <c r="B59" s="9">
        <f>VLOOKUP(R59,RosterVL,3,FALSE)</f>
        <v>1</v>
      </c>
      <c r="C59" s="9">
        <f>COUNTIFS(INPUT!$B:$B,$A59,INPUT!$E:$E,"&gt;0")</f>
        <v>14</v>
      </c>
      <c r="D59" s="12">
        <f>IF(G59=0,0,H59/G59)</f>
        <v>0.17543859649122806</v>
      </c>
      <c r="E59" s="12">
        <f>IF(G59=0,0,((H59+J59+K59)/(G59+J59+K59)))</f>
        <v>0.18965517241379309</v>
      </c>
      <c r="F59" s="10">
        <f>SUMIF(INPUT!$B:$B,$A59,INPUT!E:E)</f>
        <v>58</v>
      </c>
      <c r="G59" s="10">
        <f>SUMIF(INPUT!$B:$B,$A59,INPUT!F:F)</f>
        <v>57</v>
      </c>
      <c r="H59" s="10">
        <f>SUMIF(INPUT!$B:$B,$A59,INPUT!G:G)</f>
        <v>10</v>
      </c>
      <c r="I59" s="10">
        <f>SUMIF(INPUT!$B:$B,$A59,INPUT!H:H)</f>
        <v>1</v>
      </c>
      <c r="J59" s="10">
        <f>SUMIF(INPUT!$B:$B,$A59,INPUT!I:I)</f>
        <v>0</v>
      </c>
      <c r="K59" s="10">
        <f>SUMIF(INPUT!$B:$B,$A59,INPUT!J:J)</f>
        <v>1</v>
      </c>
      <c r="L59" s="10">
        <f>SUMIF(INPUT!$B:$B,$A59,INPUT!K:K)</f>
        <v>10</v>
      </c>
      <c r="M59" s="10">
        <f>SUMIF(INPUT!$B:$B,$A59,INPUT!L:L)</f>
        <v>0</v>
      </c>
      <c r="N59" s="10">
        <f>SUMIF(INPUT!$B:$B,$A59,INPUT!M:M)</f>
        <v>0</v>
      </c>
      <c r="O59" s="10">
        <f>SUMIF(INPUT!$B:$B,$A59,INPUT!N:N)</f>
        <v>0</v>
      </c>
      <c r="P59" s="12">
        <f>IF(G59=0,0,((L59+(M59*2)+(N59*3)+(O59*4))/(G59)))</f>
        <v>0.17543859649122806</v>
      </c>
      <c r="Q59" s="12">
        <f>E59+P59</f>
        <v>0.36509376890502115</v>
      </c>
      <c r="R59" s="10">
        <v>7</v>
      </c>
      <c r="S59" s="9">
        <f>RANK(D59,D:D,0)</f>
        <v>58</v>
      </c>
      <c r="T59" s="9" t="str">
        <f>IF(LEN(S59)=1,"0"&amp;S59,LEFT(S59,2))</f>
        <v>58</v>
      </c>
      <c r="U59" s="9" t="str">
        <f>T59&amp;RIGHT(A59,LEN(A59)-FIND(" ",A59))&amp;LEFT(A59,FIND(" ",A59)-1)</f>
        <v>58LentzJeremy</v>
      </c>
      <c r="V59" s="9">
        <f>COUNTIF($U$2:$U$65,"&lt;="&amp;U59)</f>
        <v>58</v>
      </c>
      <c r="W59" s="9" t="str">
        <f>A59</f>
        <v>Jeremy Lentz</v>
      </c>
    </row>
    <row r="60" spans="1:23" ht="15.75" customHeight="1" x14ac:dyDescent="0.2">
      <c r="A60" s="9" t="str">
        <f>VLOOKUP(R60,RosterVL,2,FALSE)</f>
        <v>Jerrod Scowden</v>
      </c>
      <c r="B60" s="9">
        <f>VLOOKUP(R60,RosterVL,3,FALSE)</f>
        <v>7</v>
      </c>
      <c r="C60" s="9">
        <f>COUNTIFS(INPUT!$B:$B,$A60,INPUT!$E:$E,"&gt;0")</f>
        <v>12</v>
      </c>
      <c r="D60" s="12">
        <f>IF(G60=0,0,H60/G60)</f>
        <v>0.15909090909090909</v>
      </c>
      <c r="E60" s="12">
        <f>IF(G60=0,0,((H60+J60+K60)/(G60+J60+K60)))</f>
        <v>0.28846153846153844</v>
      </c>
      <c r="F60" s="10">
        <f>SUMIF(INPUT!$B:$B,$A60,INPUT!E:E)</f>
        <v>52</v>
      </c>
      <c r="G60" s="10">
        <f>SUMIF(INPUT!$B:$B,$A60,INPUT!F:F)</f>
        <v>44</v>
      </c>
      <c r="H60" s="10">
        <f>SUMIF(INPUT!$B:$B,$A60,INPUT!G:G)</f>
        <v>7</v>
      </c>
      <c r="I60" s="10">
        <f>SUMIF(INPUT!$B:$B,$A60,INPUT!H:H)</f>
        <v>4</v>
      </c>
      <c r="J60" s="10">
        <f>SUMIF(INPUT!$B:$B,$A60,INPUT!I:I)</f>
        <v>7</v>
      </c>
      <c r="K60" s="10">
        <f>SUMIF(INPUT!$B:$B,$A60,INPUT!J:J)</f>
        <v>1</v>
      </c>
      <c r="L60" s="10">
        <f>SUMIF(INPUT!$B:$B,$A60,INPUT!K:K)</f>
        <v>7</v>
      </c>
      <c r="M60" s="10">
        <f>SUMIF(INPUT!$B:$B,$A60,INPUT!L:L)</f>
        <v>0</v>
      </c>
      <c r="N60" s="10">
        <f>SUMIF(INPUT!$B:$B,$A60,INPUT!M:M)</f>
        <v>0</v>
      </c>
      <c r="O60" s="10">
        <f>SUMIF(INPUT!$B:$B,$A60,INPUT!N:N)</f>
        <v>0</v>
      </c>
      <c r="P60" s="12">
        <f>IF(G60=0,0,((L60+(M60*2)+(N60*3)+(O60*4))/(G60)))</f>
        <v>0.15909090909090909</v>
      </c>
      <c r="Q60" s="12">
        <f>E60+P60</f>
        <v>0.4475524475524475</v>
      </c>
      <c r="R60" s="10">
        <v>50</v>
      </c>
      <c r="S60" s="9">
        <f>RANK(D60,D:D,0)</f>
        <v>59</v>
      </c>
      <c r="T60" s="9" t="str">
        <f>IF(LEN(S60)=1,"0"&amp;S60,LEFT(S60,2))</f>
        <v>59</v>
      </c>
      <c r="U60" s="9" t="str">
        <f>T60&amp;RIGHT(A60,LEN(A60)-FIND(" ",A60))&amp;LEFT(A60,FIND(" ",A60)-1)</f>
        <v>59ScowdenJerrod</v>
      </c>
      <c r="V60" s="9">
        <f>COUNTIF($U$2:$U$65,"&lt;="&amp;U60)</f>
        <v>60</v>
      </c>
      <c r="W60" s="9" t="str">
        <f>A60</f>
        <v>Jerrod Scowden</v>
      </c>
    </row>
    <row r="61" spans="1:23" ht="15.75" customHeight="1" x14ac:dyDescent="0.2">
      <c r="A61" s="9" t="str">
        <f>VLOOKUP(R61,RosterVL,2,FALSE)</f>
        <v>Doug McCluskey</v>
      </c>
      <c r="B61" s="9">
        <f>VLOOKUP(R61,RosterVL,3,FALSE)</f>
        <v>9</v>
      </c>
      <c r="C61" s="9">
        <f>COUNTIFS(INPUT!$B:$B,$A61,INPUT!$E:$E,"&gt;0")</f>
        <v>11</v>
      </c>
      <c r="D61" s="12">
        <f>IF(G61=0,0,H61/G61)</f>
        <v>0.15909090909090909</v>
      </c>
      <c r="E61" s="12">
        <f>IF(G61=0,0,((H61+J61+K61)/(G61+J61+K61)))</f>
        <v>0.17777777777777778</v>
      </c>
      <c r="F61" s="10">
        <f>SUMIF(INPUT!$B:$B,$A61,INPUT!E:E)</f>
        <v>45</v>
      </c>
      <c r="G61" s="10">
        <f>SUMIF(INPUT!$B:$B,$A61,INPUT!F:F)</f>
        <v>44</v>
      </c>
      <c r="H61" s="10">
        <f>SUMIF(INPUT!$B:$B,$A61,INPUT!G:G)</f>
        <v>7</v>
      </c>
      <c r="I61" s="10">
        <f>SUMIF(INPUT!$B:$B,$A61,INPUT!H:H)</f>
        <v>3</v>
      </c>
      <c r="J61" s="10">
        <f>SUMIF(INPUT!$B:$B,$A61,INPUT!I:I)</f>
        <v>0</v>
      </c>
      <c r="K61" s="10">
        <f>SUMIF(INPUT!$B:$B,$A61,INPUT!J:J)</f>
        <v>1</v>
      </c>
      <c r="L61" s="10">
        <f>SUMIF(INPUT!$B:$B,$A61,INPUT!K:K)</f>
        <v>7</v>
      </c>
      <c r="M61" s="10">
        <f>SUMIF(INPUT!$B:$B,$A61,INPUT!L:L)</f>
        <v>0</v>
      </c>
      <c r="N61" s="10">
        <f>SUMIF(INPUT!$B:$B,$A61,INPUT!M:M)</f>
        <v>0</v>
      </c>
      <c r="O61" s="10">
        <f>SUMIF(INPUT!$B:$B,$A61,INPUT!N:N)</f>
        <v>0</v>
      </c>
      <c r="P61" s="12">
        <f>IF(G61=0,0,((L61+(M61*2)+(N61*3)+(O61*4))/(G61)))</f>
        <v>0.15909090909090909</v>
      </c>
      <c r="Q61" s="12">
        <f>E61+P61</f>
        <v>0.33686868686868687</v>
      </c>
      <c r="R61" s="10">
        <v>63</v>
      </c>
      <c r="S61" s="9">
        <f>RANK(D61,D:D,0)</f>
        <v>59</v>
      </c>
      <c r="T61" s="9" t="str">
        <f>IF(LEN(S61)=1,"0"&amp;S61,LEFT(S61,2))</f>
        <v>59</v>
      </c>
      <c r="U61" s="9" t="str">
        <f>T61&amp;RIGHT(A61,LEN(A61)-FIND(" ",A61))&amp;LEFT(A61,FIND(" ",A61)-1)</f>
        <v>59McCluskeyDoug</v>
      </c>
      <c r="V61" s="9">
        <f>COUNTIF($U$2:$U$65,"&lt;="&amp;U61)</f>
        <v>59</v>
      </c>
      <c r="W61" s="9" t="str">
        <f>A61</f>
        <v>Doug McCluskey</v>
      </c>
    </row>
    <row r="62" spans="1:23" ht="15.75" customHeight="1" x14ac:dyDescent="0.2">
      <c r="A62" s="9" t="str">
        <f>VLOOKUP(R62,RosterVL,2,FALSE)</f>
        <v>Jim Schlereth</v>
      </c>
      <c r="B62" s="9">
        <f>VLOOKUP(R62,RosterVL,3,FALSE)</f>
        <v>3</v>
      </c>
      <c r="C62" s="9">
        <f>COUNTIFS(INPUT!$B:$B,$A62,INPUT!$E:$E,"&gt;0")</f>
        <v>8</v>
      </c>
      <c r="D62" s="12">
        <f>IF(G62=0,0,H62/G62)</f>
        <v>0.15625</v>
      </c>
      <c r="E62" s="12">
        <f>IF(G62=0,0,((H62+J62+K62)/(G62+J62+K62)))</f>
        <v>0.20588235294117646</v>
      </c>
      <c r="F62" s="10">
        <f>SUMIF(INPUT!$B:$B,$A62,INPUT!E:E)</f>
        <v>34</v>
      </c>
      <c r="G62" s="10">
        <f>SUMIF(INPUT!$B:$B,$A62,INPUT!F:F)</f>
        <v>32</v>
      </c>
      <c r="H62" s="10">
        <f>SUMIF(INPUT!$B:$B,$A62,INPUT!G:G)</f>
        <v>5</v>
      </c>
      <c r="I62" s="10">
        <f>SUMIF(INPUT!$B:$B,$A62,INPUT!H:H)</f>
        <v>1</v>
      </c>
      <c r="J62" s="10">
        <f>SUMIF(INPUT!$B:$B,$A62,INPUT!I:I)</f>
        <v>1</v>
      </c>
      <c r="K62" s="10">
        <f>SUMIF(INPUT!$B:$B,$A62,INPUT!J:J)</f>
        <v>1</v>
      </c>
      <c r="L62" s="10">
        <f>SUMIF(INPUT!$B:$B,$A62,INPUT!K:K)</f>
        <v>5</v>
      </c>
      <c r="M62" s="10">
        <f>SUMIF(INPUT!$B:$B,$A62,INPUT!L:L)</f>
        <v>0</v>
      </c>
      <c r="N62" s="10">
        <f>SUMIF(INPUT!$B:$B,$A62,INPUT!M:M)</f>
        <v>0</v>
      </c>
      <c r="O62" s="10">
        <f>SUMIF(INPUT!$B:$B,$A62,INPUT!N:N)</f>
        <v>0</v>
      </c>
      <c r="P62" s="12">
        <f>IF(G62=0,0,((L62+(M62*2)+(N62*3)+(O62*4))/(G62)))</f>
        <v>0.15625</v>
      </c>
      <c r="Q62" s="12">
        <f>E62+P62</f>
        <v>0.36213235294117646</v>
      </c>
      <c r="R62" s="10">
        <v>22</v>
      </c>
      <c r="S62" s="9">
        <f>RANK(D62,D:D,0)</f>
        <v>61</v>
      </c>
      <c r="T62" s="9" t="str">
        <f>IF(LEN(S62)=1,"0"&amp;S62,LEFT(S62,2))</f>
        <v>61</v>
      </c>
      <c r="U62" s="9" t="str">
        <f>T62&amp;RIGHT(A62,LEN(A62)-FIND(" ",A62))&amp;LEFT(A62,FIND(" ",A62)-1)</f>
        <v>61SchlerethJim</v>
      </c>
      <c r="V62" s="9">
        <f>COUNTIF($U$2:$U$65,"&lt;="&amp;U62)</f>
        <v>61</v>
      </c>
      <c r="W62" s="9" t="str">
        <f>A62</f>
        <v>Jim Schlereth</v>
      </c>
    </row>
    <row r="63" spans="1:23" ht="15.75" customHeight="1" x14ac:dyDescent="0.2">
      <c r="A63" s="9" t="str">
        <f>VLOOKUP(R63,RosterVL,2,FALSE)</f>
        <v>Andrew Evola</v>
      </c>
      <c r="B63" s="9">
        <f>VLOOKUP(R63,RosterVL,3,FALSE)</f>
        <v>5</v>
      </c>
      <c r="C63" s="9">
        <f>COUNTIFS(INPUT!$B:$B,$A63,INPUT!$E:$E,"&gt;0")</f>
        <v>11</v>
      </c>
      <c r="D63" s="12">
        <f>IF(G63=0,0,H63/G63)</f>
        <v>0.12121212121212122</v>
      </c>
      <c r="E63" s="12">
        <f>IF(G63=0,0,((H63+J63+K63)/(G63+J63+K63)))</f>
        <v>0.29268292682926828</v>
      </c>
      <c r="F63" s="10">
        <f>SUMIF(INPUT!$B:$B,$A63,INPUT!E:E)</f>
        <v>41</v>
      </c>
      <c r="G63" s="10">
        <f>SUMIF(INPUT!$B:$B,$A63,INPUT!F:F)</f>
        <v>33</v>
      </c>
      <c r="H63" s="10">
        <f>SUMIF(INPUT!$B:$B,$A63,INPUT!G:G)</f>
        <v>4</v>
      </c>
      <c r="I63" s="10">
        <f>SUMIF(INPUT!$B:$B,$A63,INPUT!H:H)</f>
        <v>1</v>
      </c>
      <c r="J63" s="10">
        <f>SUMIF(INPUT!$B:$B,$A63,INPUT!I:I)</f>
        <v>1</v>
      </c>
      <c r="K63" s="10">
        <f>SUMIF(INPUT!$B:$B,$A63,INPUT!J:J)</f>
        <v>7</v>
      </c>
      <c r="L63" s="10">
        <f>SUMIF(INPUT!$B:$B,$A63,INPUT!K:K)</f>
        <v>3</v>
      </c>
      <c r="M63" s="10">
        <f>SUMIF(INPUT!$B:$B,$A63,INPUT!L:L)</f>
        <v>1</v>
      </c>
      <c r="N63" s="10">
        <f>SUMIF(INPUT!$B:$B,$A63,INPUT!M:M)</f>
        <v>0</v>
      </c>
      <c r="O63" s="10">
        <f>SUMIF(INPUT!$B:$B,$A63,INPUT!N:N)</f>
        <v>0</v>
      </c>
      <c r="P63" s="12">
        <f>IF(G63=0,0,((L63+(M63*2)+(N63*3)+(O63*4))/(G63)))</f>
        <v>0.15151515151515152</v>
      </c>
      <c r="Q63" s="12">
        <f>E63+P63</f>
        <v>0.44419807834441982</v>
      </c>
      <c r="R63" s="10">
        <v>35</v>
      </c>
      <c r="S63" s="9">
        <f>RANK(D63,D:D,0)</f>
        <v>62</v>
      </c>
      <c r="T63" s="9" t="str">
        <f>IF(LEN(S63)=1,"0"&amp;S63,LEFT(S63,2))</f>
        <v>62</v>
      </c>
      <c r="U63" s="9" t="str">
        <f>T63&amp;RIGHT(A63,LEN(A63)-FIND(" ",A63))&amp;LEFT(A63,FIND(" ",A63)-1)</f>
        <v>62EvolaAndrew</v>
      </c>
      <c r="V63" s="9">
        <f>COUNTIF($U$2:$U$65,"&lt;="&amp;U63)</f>
        <v>62</v>
      </c>
      <c r="W63" s="9" t="str">
        <f>A63</f>
        <v>Andrew Evola</v>
      </c>
    </row>
    <row r="64" spans="1:23" ht="15.75" customHeight="1" x14ac:dyDescent="0.2">
      <c r="A64" s="9" t="str">
        <f>VLOOKUP(R64,RosterVL,2,FALSE)</f>
        <v>Paul Thomas</v>
      </c>
      <c r="B64" s="9">
        <f>VLOOKUP(R64,RosterVL,3,FALSE)</f>
        <v>2</v>
      </c>
      <c r="C64" s="9">
        <f>COUNTIFS(INPUT!$B:$B,$A64,INPUT!$E:$E,"&gt;0")</f>
        <v>10</v>
      </c>
      <c r="D64" s="12">
        <f>IF(G64=0,0,H64/G64)</f>
        <v>8.6956521739130432E-2</v>
      </c>
      <c r="E64" s="12">
        <f>IF(G64=0,0,((H64+J64+K64)/(G64+J64+K64)))</f>
        <v>0.19230769230769232</v>
      </c>
      <c r="F64" s="10">
        <f>SUMIF(INPUT!$B:$B,$A64,INPUT!E:E)</f>
        <v>26</v>
      </c>
      <c r="G64" s="10">
        <f>SUMIF(INPUT!$B:$B,$A64,INPUT!F:F)</f>
        <v>23</v>
      </c>
      <c r="H64" s="10">
        <f>SUMIF(INPUT!$B:$B,$A64,INPUT!G:G)</f>
        <v>2</v>
      </c>
      <c r="I64" s="10">
        <f>SUMIF(INPUT!$B:$B,$A64,INPUT!H:H)</f>
        <v>0</v>
      </c>
      <c r="J64" s="10">
        <f>SUMIF(INPUT!$B:$B,$A64,INPUT!I:I)</f>
        <v>2</v>
      </c>
      <c r="K64" s="10">
        <f>SUMIF(INPUT!$B:$B,$A64,INPUT!J:J)</f>
        <v>1</v>
      </c>
      <c r="L64" s="10">
        <f>SUMIF(INPUT!$B:$B,$A64,INPUT!K:K)</f>
        <v>2</v>
      </c>
      <c r="M64" s="10">
        <f>SUMIF(INPUT!$B:$B,$A64,INPUT!L:L)</f>
        <v>0</v>
      </c>
      <c r="N64" s="10">
        <f>SUMIF(INPUT!$B:$B,$A64,INPUT!M:M)</f>
        <v>0</v>
      </c>
      <c r="O64" s="10">
        <f>SUMIF(INPUT!$B:$B,$A64,INPUT!N:N)</f>
        <v>0</v>
      </c>
      <c r="P64" s="12">
        <f>IF(G64=0,0,((L64+(M64*2)+(N64*3)+(O64*4))/(G64)))</f>
        <v>8.6956521739130432E-2</v>
      </c>
      <c r="Q64" s="12">
        <f>E64+P64</f>
        <v>0.27926421404682278</v>
      </c>
      <c r="R64" s="10">
        <v>14</v>
      </c>
      <c r="S64" s="9">
        <f>RANK(D64,D:D,0)</f>
        <v>63</v>
      </c>
      <c r="T64" s="9" t="str">
        <f>IF(LEN(S64)=1,"0"&amp;S64,LEFT(S64,2))</f>
        <v>63</v>
      </c>
      <c r="U64" s="9" t="str">
        <f>T64&amp;RIGHT(A64,LEN(A64)-FIND(" ",A64))&amp;LEFT(A64,FIND(" ",A64)-1)</f>
        <v>63ThomasPaul</v>
      </c>
      <c r="V64" s="9">
        <f>COUNTIF($U$2:$U$65,"&lt;="&amp;U64)</f>
        <v>63</v>
      </c>
      <c r="W64" s="9" t="str">
        <f>A64</f>
        <v>Paul Thomas</v>
      </c>
    </row>
    <row r="65" spans="1:23" ht="15.75" customHeight="1" x14ac:dyDescent="0.2">
      <c r="A65" s="9" t="str">
        <f>VLOOKUP(R65,RosterVL,2,FALSE)</f>
        <v>Rick Funk</v>
      </c>
      <c r="B65" s="9">
        <f>VLOOKUP(R65,RosterVL,3,FALSE)</f>
        <v>1</v>
      </c>
      <c r="C65" s="9">
        <f>COUNTIFS(INPUT!$B:$B,$A65,INPUT!$E:$E,"&gt;0")</f>
        <v>0</v>
      </c>
      <c r="D65" s="12">
        <f>IF(G65=0,0,H65/G65)</f>
        <v>0</v>
      </c>
      <c r="E65" s="12">
        <f>IF(G65=0,0,((H65+J65+K65)/(G65+J65+K65)))</f>
        <v>0</v>
      </c>
      <c r="F65" s="10">
        <f>SUMIF(INPUT!$B:$B,$A65,INPUT!E:E)</f>
        <v>0</v>
      </c>
      <c r="G65" s="10">
        <f>SUMIF(INPUT!$B:$B,$A65,INPUT!F:F)</f>
        <v>0</v>
      </c>
      <c r="H65" s="10">
        <f>SUMIF(INPUT!$B:$B,$A65,INPUT!G:G)</f>
        <v>0</v>
      </c>
      <c r="I65" s="10">
        <f>SUMIF(INPUT!$B:$B,$A65,INPUT!H:H)</f>
        <v>0</v>
      </c>
      <c r="J65" s="10">
        <f>SUMIF(INPUT!$B:$B,$A65,INPUT!I:I)</f>
        <v>0</v>
      </c>
      <c r="K65" s="10">
        <f>SUMIF(INPUT!$B:$B,$A65,INPUT!J:J)</f>
        <v>0</v>
      </c>
      <c r="L65" s="10">
        <f>SUMIF(INPUT!$B:$B,$A65,INPUT!K:K)</f>
        <v>0</v>
      </c>
      <c r="M65" s="10">
        <f>SUMIF(INPUT!$B:$B,$A65,INPUT!L:L)</f>
        <v>0</v>
      </c>
      <c r="N65" s="10">
        <f>SUMIF(INPUT!$B:$B,$A65,INPUT!M:M)</f>
        <v>0</v>
      </c>
      <c r="O65" s="10">
        <f>SUMIF(INPUT!$B:$B,$A65,INPUT!N:N)</f>
        <v>0</v>
      </c>
      <c r="P65" s="12">
        <f>IF(G65=0,0,((L65+(M65*2)+(N65*3)+(O65*4))/(G65)))</f>
        <v>0</v>
      </c>
      <c r="Q65" s="12">
        <f>E65+P65</f>
        <v>0</v>
      </c>
      <c r="R65" s="10">
        <v>5</v>
      </c>
      <c r="S65" s="9">
        <f>RANK(D65,D:D,0)</f>
        <v>64</v>
      </c>
      <c r="T65" s="9" t="str">
        <f>IF(LEN(S65)=1,"0"&amp;S65,LEFT(S65,2))</f>
        <v>64</v>
      </c>
      <c r="U65" s="9" t="str">
        <f>T65&amp;RIGHT(A65,LEN(A65)-FIND(" ",A65))&amp;LEFT(A65,FIND(" ",A65)-1)</f>
        <v>64FunkRick</v>
      </c>
      <c r="V65" s="9">
        <f>COUNTIF($U$2:$U$65,"&lt;="&amp;U65)</f>
        <v>64</v>
      </c>
      <c r="W65" s="9" t="str">
        <f>A65</f>
        <v>Rick Funk</v>
      </c>
    </row>
    <row r="66" spans="1:23" ht="15.75" customHeight="1" x14ac:dyDescent="0.2">
      <c r="D66" s="12"/>
      <c r="E66" s="12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2"/>
      <c r="Q66" s="12"/>
      <c r="R66" s="10"/>
    </row>
    <row r="67" spans="1:23" ht="15.75" customHeight="1" x14ac:dyDescent="0.2">
      <c r="D67" s="12"/>
      <c r="E67" s="12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2"/>
      <c r="Q67" s="12"/>
      <c r="R67" s="10"/>
    </row>
    <row r="68" spans="1:23" ht="15.75" customHeight="1" x14ac:dyDescent="0.2">
      <c r="D68" s="12"/>
      <c r="E68" s="12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2"/>
      <c r="Q68" s="12"/>
      <c r="R68" s="10"/>
    </row>
    <row r="69" spans="1:23" ht="15.75" customHeight="1" x14ac:dyDescent="0.2">
      <c r="D69" s="12"/>
      <c r="E69" s="12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2"/>
      <c r="Q69" s="12"/>
      <c r="R69" s="10"/>
    </row>
    <row r="70" spans="1:23" ht="15.75" customHeight="1" x14ac:dyDescent="0.2">
      <c r="A70" s="11"/>
      <c r="D70" s="12"/>
      <c r="E70" s="12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2"/>
      <c r="Q70" s="12"/>
      <c r="R70" s="10"/>
    </row>
    <row r="71" spans="1:23" ht="15.75" customHeight="1" x14ac:dyDescent="0.2">
      <c r="D71" s="12"/>
      <c r="E71" s="12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2"/>
      <c r="Q71" s="12"/>
      <c r="R71" s="10"/>
    </row>
    <row r="72" spans="1:23" ht="15.75" customHeight="1" x14ac:dyDescent="0.2">
      <c r="D72" s="12"/>
      <c r="E72" s="12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2"/>
      <c r="Q72" s="12"/>
      <c r="R72" s="10"/>
    </row>
    <row r="73" spans="1:23" ht="15.75" customHeight="1" x14ac:dyDescent="0.2">
      <c r="D73" s="12"/>
      <c r="E73" s="12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2"/>
      <c r="Q73" s="12"/>
    </row>
    <row r="74" spans="1:23" ht="15.75" customHeight="1" x14ac:dyDescent="0.2">
      <c r="D74" s="12"/>
      <c r="E74" s="12"/>
      <c r="P74" s="12"/>
      <c r="Q74" s="12"/>
    </row>
    <row r="75" spans="1:23" ht="15.75" customHeight="1" x14ac:dyDescent="0.2">
      <c r="D75" s="12"/>
      <c r="E75" s="12"/>
      <c r="P75" s="12"/>
      <c r="Q75" s="12"/>
    </row>
    <row r="76" spans="1:23" ht="15.75" customHeight="1" x14ac:dyDescent="0.2">
      <c r="D76" s="12"/>
      <c r="E76" s="12"/>
      <c r="P76" s="12"/>
      <c r="Q76" s="12"/>
    </row>
    <row r="77" spans="1:23" ht="15.75" customHeight="1" x14ac:dyDescent="0.2">
      <c r="D77" s="12"/>
      <c r="E77" s="12"/>
      <c r="P77" s="12"/>
      <c r="Q77" s="12"/>
    </row>
    <row r="78" spans="1:23" ht="15.75" customHeight="1" x14ac:dyDescent="0.2">
      <c r="D78" s="12"/>
      <c r="E78" s="12"/>
      <c r="P78" s="12"/>
      <c r="Q78" s="12"/>
    </row>
    <row r="79" spans="1:23" ht="15.75" customHeight="1" x14ac:dyDescent="0.2">
      <c r="D79" s="12"/>
      <c r="E79" s="12"/>
      <c r="P79" s="12"/>
      <c r="Q79" s="12"/>
    </row>
    <row r="80" spans="1:23" ht="15.75" customHeight="1" x14ac:dyDescent="0.2">
      <c r="D80" s="12"/>
      <c r="E80" s="12"/>
      <c r="P80" s="12"/>
      <c r="Q80" s="12"/>
    </row>
    <row r="81" spans="4:17" ht="15.75" customHeight="1" x14ac:dyDescent="0.2">
      <c r="D81" s="12"/>
      <c r="E81" s="12"/>
      <c r="P81" s="12"/>
      <c r="Q81" s="12"/>
    </row>
    <row r="82" spans="4:17" ht="15.75" customHeight="1" x14ac:dyDescent="0.2">
      <c r="D82" s="12"/>
      <c r="E82" s="12"/>
      <c r="P82" s="12"/>
      <c r="Q82" s="12"/>
    </row>
    <row r="83" spans="4:17" ht="15.75" customHeight="1" x14ac:dyDescent="0.2">
      <c r="D83" s="12"/>
      <c r="E83" s="12"/>
      <c r="P83" s="12"/>
      <c r="Q83" s="12"/>
    </row>
    <row r="84" spans="4:17" ht="15.75" customHeight="1" x14ac:dyDescent="0.2">
      <c r="D84" s="12"/>
      <c r="E84" s="12"/>
      <c r="P84" s="12"/>
      <c r="Q84" s="12"/>
    </row>
    <row r="85" spans="4:17" ht="15.75" customHeight="1" x14ac:dyDescent="0.2">
      <c r="D85" s="12"/>
      <c r="E85" s="12"/>
      <c r="P85" s="12"/>
      <c r="Q85" s="12"/>
    </row>
    <row r="86" spans="4:17" ht="15.75" customHeight="1" x14ac:dyDescent="0.2">
      <c r="D86" s="12"/>
      <c r="E86" s="12"/>
      <c r="P86" s="12"/>
      <c r="Q86" s="12"/>
    </row>
    <row r="87" spans="4:17" ht="15.75" customHeight="1" x14ac:dyDescent="0.2">
      <c r="D87" s="12"/>
      <c r="E87" s="12"/>
      <c r="P87" s="12"/>
      <c r="Q87" s="12"/>
    </row>
    <row r="88" spans="4:17" ht="15.75" customHeight="1" x14ac:dyDescent="0.2">
      <c r="D88" s="12"/>
      <c r="E88" s="12"/>
      <c r="P88" s="12"/>
      <c r="Q88" s="12"/>
    </row>
    <row r="89" spans="4:17" ht="15.75" customHeight="1" x14ac:dyDescent="0.2">
      <c r="D89" s="12"/>
      <c r="E89" s="12"/>
      <c r="P89" s="12"/>
      <c r="Q89" s="12"/>
    </row>
    <row r="90" spans="4:17" ht="15.75" customHeight="1" x14ac:dyDescent="0.2">
      <c r="D90" s="12"/>
      <c r="E90" s="12"/>
      <c r="P90" s="12"/>
      <c r="Q90" s="12"/>
    </row>
    <row r="91" spans="4:17" ht="15.75" customHeight="1" x14ac:dyDescent="0.2">
      <c r="D91" s="12"/>
      <c r="E91" s="12"/>
      <c r="P91" s="12"/>
      <c r="Q91" s="12"/>
    </row>
    <row r="92" spans="4:17" ht="15.75" customHeight="1" x14ac:dyDescent="0.2">
      <c r="D92" s="12"/>
      <c r="E92" s="12"/>
      <c r="P92" s="12"/>
      <c r="Q92" s="12"/>
    </row>
    <row r="93" spans="4:17" ht="15.75" customHeight="1" x14ac:dyDescent="0.2">
      <c r="D93" s="12"/>
      <c r="E93" s="12"/>
      <c r="P93" s="12"/>
      <c r="Q93" s="12"/>
    </row>
    <row r="94" spans="4:17" ht="15.75" customHeight="1" x14ac:dyDescent="0.2">
      <c r="D94" s="12"/>
      <c r="E94" s="12"/>
      <c r="P94" s="12"/>
      <c r="Q94" s="12"/>
    </row>
    <row r="95" spans="4:17" ht="15.75" customHeight="1" x14ac:dyDescent="0.2">
      <c r="D95" s="12"/>
      <c r="E95" s="12"/>
      <c r="P95" s="12"/>
      <c r="Q95" s="12"/>
    </row>
    <row r="96" spans="4:17" ht="15.75" customHeight="1" x14ac:dyDescent="0.2">
      <c r="D96" s="12"/>
      <c r="E96" s="12"/>
      <c r="P96" s="12"/>
      <c r="Q96" s="12"/>
    </row>
    <row r="97" spans="4:17" ht="15.75" customHeight="1" x14ac:dyDescent="0.2">
      <c r="D97" s="12"/>
      <c r="E97" s="12"/>
      <c r="P97" s="12"/>
      <c r="Q97" s="12"/>
    </row>
    <row r="98" spans="4:17" ht="15.75" customHeight="1" x14ac:dyDescent="0.2">
      <c r="D98" s="12"/>
      <c r="E98" s="12"/>
      <c r="P98" s="12"/>
      <c r="Q98" s="12"/>
    </row>
    <row r="99" spans="4:17" ht="15.75" customHeight="1" x14ac:dyDescent="0.2">
      <c r="D99" s="12"/>
      <c r="E99" s="12"/>
      <c r="P99" s="12"/>
      <c r="Q99" s="12"/>
    </row>
    <row r="100" spans="4:17" ht="15.75" customHeight="1" x14ac:dyDescent="0.2">
      <c r="D100" s="12"/>
      <c r="E100" s="12"/>
      <c r="P100" s="12"/>
      <c r="Q100" s="12"/>
    </row>
    <row r="101" spans="4:17" ht="15.75" customHeight="1" x14ac:dyDescent="0.2">
      <c r="D101" s="12"/>
      <c r="E101" s="12"/>
      <c r="P101" s="12"/>
      <c r="Q101" s="12"/>
    </row>
    <row r="102" spans="4:17" ht="15.75" customHeight="1" x14ac:dyDescent="0.2">
      <c r="D102" s="12"/>
      <c r="E102" s="12"/>
      <c r="P102" s="12"/>
      <c r="Q102" s="12"/>
    </row>
    <row r="103" spans="4:17" ht="15.75" customHeight="1" x14ac:dyDescent="0.2">
      <c r="D103" s="12"/>
      <c r="E103" s="12"/>
      <c r="P103" s="12"/>
      <c r="Q103" s="12"/>
    </row>
    <row r="104" spans="4:17" ht="15.75" customHeight="1" x14ac:dyDescent="0.2">
      <c r="D104" s="12"/>
      <c r="E104" s="12"/>
      <c r="P104" s="12"/>
      <c r="Q104" s="12"/>
    </row>
    <row r="105" spans="4:17" ht="15.75" customHeight="1" x14ac:dyDescent="0.2">
      <c r="D105" s="12"/>
      <c r="E105" s="12"/>
      <c r="P105" s="12"/>
      <c r="Q105" s="12"/>
    </row>
    <row r="106" spans="4:17" ht="15.75" customHeight="1" x14ac:dyDescent="0.2">
      <c r="D106" s="12"/>
      <c r="E106" s="12"/>
      <c r="P106" s="12"/>
      <c r="Q106" s="12"/>
    </row>
    <row r="107" spans="4:17" ht="15.75" customHeight="1" x14ac:dyDescent="0.2">
      <c r="D107" s="12"/>
      <c r="E107" s="12"/>
      <c r="P107" s="12"/>
      <c r="Q107" s="12"/>
    </row>
    <row r="108" spans="4:17" ht="15.75" customHeight="1" x14ac:dyDescent="0.2">
      <c r="D108" s="12"/>
      <c r="E108" s="12"/>
      <c r="P108" s="12"/>
      <c r="Q108" s="12"/>
    </row>
    <row r="109" spans="4:17" ht="15.75" customHeight="1" x14ac:dyDescent="0.2">
      <c r="D109" s="12"/>
      <c r="E109" s="12"/>
      <c r="P109" s="12"/>
      <c r="Q109" s="12"/>
    </row>
    <row r="110" spans="4:17" ht="15.75" customHeight="1" x14ac:dyDescent="0.2">
      <c r="D110" s="12"/>
      <c r="E110" s="12"/>
      <c r="P110" s="12"/>
      <c r="Q110" s="12"/>
    </row>
    <row r="111" spans="4:17" ht="15.75" customHeight="1" x14ac:dyDescent="0.2">
      <c r="D111" s="12"/>
      <c r="E111" s="12"/>
      <c r="P111" s="12"/>
      <c r="Q111" s="12"/>
    </row>
    <row r="112" spans="4:17" ht="15.75" customHeight="1" x14ac:dyDescent="0.2">
      <c r="D112" s="12"/>
      <c r="E112" s="12"/>
      <c r="P112" s="12"/>
      <c r="Q112" s="12"/>
    </row>
    <row r="113" spans="4:17" ht="15.75" customHeight="1" x14ac:dyDescent="0.2">
      <c r="D113" s="12"/>
      <c r="E113" s="12"/>
      <c r="P113" s="12"/>
      <c r="Q113" s="12"/>
    </row>
    <row r="114" spans="4:17" ht="15.75" customHeight="1" x14ac:dyDescent="0.2">
      <c r="D114" s="12"/>
      <c r="E114" s="12"/>
      <c r="P114" s="12"/>
      <c r="Q114" s="12"/>
    </row>
    <row r="115" spans="4:17" ht="15.75" customHeight="1" x14ac:dyDescent="0.2">
      <c r="D115" s="12"/>
      <c r="E115" s="12"/>
      <c r="P115" s="12"/>
      <c r="Q115" s="12"/>
    </row>
    <row r="116" spans="4:17" ht="15.75" customHeight="1" x14ac:dyDescent="0.2">
      <c r="D116" s="12"/>
      <c r="E116" s="12"/>
      <c r="P116" s="12"/>
      <c r="Q116" s="12"/>
    </row>
    <row r="117" spans="4:17" ht="15.75" customHeight="1" x14ac:dyDescent="0.2">
      <c r="D117" s="12"/>
      <c r="E117" s="12"/>
      <c r="P117" s="12"/>
      <c r="Q117" s="12"/>
    </row>
    <row r="118" spans="4:17" ht="15.75" customHeight="1" x14ac:dyDescent="0.2">
      <c r="D118" s="12"/>
      <c r="E118" s="12"/>
      <c r="P118" s="12"/>
      <c r="Q118" s="12"/>
    </row>
    <row r="119" spans="4:17" ht="15.75" customHeight="1" x14ac:dyDescent="0.2">
      <c r="D119" s="12"/>
      <c r="E119" s="12"/>
      <c r="P119" s="12"/>
      <c r="Q119" s="12"/>
    </row>
    <row r="120" spans="4:17" ht="15.75" customHeight="1" x14ac:dyDescent="0.2">
      <c r="D120" s="12"/>
      <c r="E120" s="12"/>
      <c r="P120" s="12"/>
      <c r="Q120" s="12"/>
    </row>
    <row r="121" spans="4:17" ht="15.75" customHeight="1" x14ac:dyDescent="0.2">
      <c r="D121" s="12"/>
      <c r="E121" s="12"/>
      <c r="P121" s="12"/>
      <c r="Q121" s="12"/>
    </row>
    <row r="122" spans="4:17" ht="15.75" customHeight="1" x14ac:dyDescent="0.2">
      <c r="D122" s="12"/>
      <c r="E122" s="12"/>
      <c r="P122" s="12"/>
      <c r="Q122" s="12"/>
    </row>
    <row r="123" spans="4:17" ht="15.75" customHeight="1" x14ac:dyDescent="0.2">
      <c r="D123" s="12"/>
      <c r="E123" s="12"/>
      <c r="P123" s="12"/>
      <c r="Q123" s="12"/>
    </row>
    <row r="124" spans="4:17" ht="15.75" customHeight="1" x14ac:dyDescent="0.2">
      <c r="D124" s="12"/>
      <c r="E124" s="12"/>
      <c r="P124" s="12"/>
      <c r="Q124" s="12"/>
    </row>
    <row r="125" spans="4:17" ht="15.75" customHeight="1" x14ac:dyDescent="0.2">
      <c r="D125" s="12"/>
      <c r="E125" s="12"/>
      <c r="P125" s="12"/>
      <c r="Q125" s="12"/>
    </row>
    <row r="126" spans="4:17" ht="15.75" customHeight="1" x14ac:dyDescent="0.2">
      <c r="D126" s="12"/>
      <c r="E126" s="12"/>
      <c r="P126" s="12"/>
      <c r="Q126" s="12"/>
    </row>
    <row r="127" spans="4:17" ht="15.75" customHeight="1" x14ac:dyDescent="0.2">
      <c r="D127" s="12"/>
      <c r="E127" s="12"/>
      <c r="P127" s="12"/>
      <c r="Q127" s="12"/>
    </row>
    <row r="128" spans="4:17" ht="15.75" customHeight="1" x14ac:dyDescent="0.2">
      <c r="D128" s="12"/>
      <c r="E128" s="12"/>
      <c r="P128" s="12"/>
      <c r="Q128" s="12"/>
    </row>
    <row r="129" spans="4:17" ht="15.75" customHeight="1" x14ac:dyDescent="0.2">
      <c r="D129" s="12"/>
      <c r="E129" s="12"/>
      <c r="P129" s="12"/>
      <c r="Q129" s="12"/>
    </row>
    <row r="130" spans="4:17" ht="15.75" customHeight="1" x14ac:dyDescent="0.2">
      <c r="D130" s="12"/>
      <c r="E130" s="12"/>
      <c r="P130" s="12"/>
      <c r="Q130" s="12"/>
    </row>
    <row r="131" spans="4:17" ht="15.75" customHeight="1" x14ac:dyDescent="0.2">
      <c r="D131" s="12"/>
      <c r="E131" s="12"/>
      <c r="P131" s="12"/>
      <c r="Q131" s="12"/>
    </row>
    <row r="132" spans="4:17" ht="15.75" customHeight="1" x14ac:dyDescent="0.2">
      <c r="D132" s="12"/>
      <c r="E132" s="12"/>
      <c r="P132" s="12"/>
      <c r="Q132" s="12"/>
    </row>
    <row r="133" spans="4:17" ht="15.75" customHeight="1" x14ac:dyDescent="0.2">
      <c r="D133" s="12"/>
      <c r="E133" s="12"/>
      <c r="P133" s="12"/>
      <c r="Q133" s="12"/>
    </row>
    <row r="134" spans="4:17" ht="15.75" customHeight="1" x14ac:dyDescent="0.2">
      <c r="D134" s="12"/>
      <c r="E134" s="12"/>
      <c r="P134" s="12"/>
      <c r="Q134" s="12"/>
    </row>
    <row r="135" spans="4:17" ht="15.75" customHeight="1" x14ac:dyDescent="0.2">
      <c r="D135" s="12"/>
      <c r="E135" s="12"/>
      <c r="P135" s="12"/>
      <c r="Q135" s="12"/>
    </row>
    <row r="136" spans="4:17" ht="15.75" customHeight="1" x14ac:dyDescent="0.2">
      <c r="D136" s="12"/>
      <c r="E136" s="12"/>
      <c r="P136" s="12"/>
      <c r="Q136" s="12"/>
    </row>
    <row r="137" spans="4:17" ht="15.75" customHeight="1" x14ac:dyDescent="0.2">
      <c r="D137" s="12"/>
      <c r="E137" s="12"/>
      <c r="P137" s="12"/>
      <c r="Q137" s="12"/>
    </row>
    <row r="138" spans="4:17" ht="15.75" customHeight="1" x14ac:dyDescent="0.2">
      <c r="D138" s="12"/>
      <c r="E138" s="12"/>
      <c r="P138" s="12"/>
      <c r="Q138" s="12"/>
    </row>
    <row r="139" spans="4:17" ht="15.75" customHeight="1" x14ac:dyDescent="0.2">
      <c r="D139" s="12"/>
      <c r="E139" s="12"/>
      <c r="P139" s="12"/>
      <c r="Q139" s="12"/>
    </row>
    <row r="140" spans="4:17" ht="15.75" customHeight="1" x14ac:dyDescent="0.2">
      <c r="D140" s="12"/>
      <c r="E140" s="12"/>
      <c r="P140" s="12"/>
      <c r="Q140" s="12"/>
    </row>
    <row r="141" spans="4:17" ht="15.75" customHeight="1" x14ac:dyDescent="0.2">
      <c r="D141" s="12"/>
      <c r="E141" s="12"/>
      <c r="P141" s="12"/>
      <c r="Q141" s="12"/>
    </row>
    <row r="142" spans="4:17" ht="15.75" customHeight="1" x14ac:dyDescent="0.2">
      <c r="D142" s="12"/>
      <c r="E142" s="12"/>
      <c r="P142" s="12"/>
      <c r="Q142" s="12"/>
    </row>
    <row r="143" spans="4:17" ht="15.75" customHeight="1" x14ac:dyDescent="0.2">
      <c r="D143" s="12"/>
      <c r="E143" s="12"/>
      <c r="P143" s="12"/>
      <c r="Q143" s="12"/>
    </row>
    <row r="144" spans="4:17" ht="15.75" customHeight="1" x14ac:dyDescent="0.2">
      <c r="D144" s="12"/>
      <c r="E144" s="12"/>
      <c r="P144" s="12"/>
      <c r="Q144" s="12"/>
    </row>
    <row r="145" spans="4:17" ht="15.75" customHeight="1" x14ac:dyDescent="0.2">
      <c r="D145" s="12"/>
      <c r="E145" s="12"/>
      <c r="P145" s="12"/>
      <c r="Q145" s="12"/>
    </row>
    <row r="146" spans="4:17" ht="15.75" customHeight="1" x14ac:dyDescent="0.2">
      <c r="D146" s="12"/>
      <c r="E146" s="12"/>
      <c r="P146" s="12"/>
      <c r="Q146" s="12"/>
    </row>
    <row r="147" spans="4:17" ht="15.75" customHeight="1" x14ac:dyDescent="0.2">
      <c r="D147" s="12"/>
      <c r="E147" s="12"/>
      <c r="P147" s="12"/>
      <c r="Q147" s="12"/>
    </row>
    <row r="148" spans="4:17" ht="15.75" customHeight="1" x14ac:dyDescent="0.2">
      <c r="D148" s="12"/>
      <c r="E148" s="12"/>
      <c r="P148" s="12"/>
      <c r="Q148" s="12"/>
    </row>
    <row r="149" spans="4:17" ht="15.75" customHeight="1" x14ac:dyDescent="0.2">
      <c r="D149" s="12"/>
      <c r="E149" s="12"/>
      <c r="P149" s="12"/>
      <c r="Q149" s="12"/>
    </row>
    <row r="150" spans="4:17" ht="15.75" customHeight="1" x14ac:dyDescent="0.2">
      <c r="D150" s="12"/>
      <c r="E150" s="12"/>
      <c r="P150" s="12"/>
      <c r="Q150" s="12"/>
    </row>
    <row r="151" spans="4:17" ht="15.75" customHeight="1" x14ac:dyDescent="0.2">
      <c r="D151" s="12"/>
      <c r="E151" s="12"/>
      <c r="P151" s="12"/>
      <c r="Q151" s="12"/>
    </row>
    <row r="152" spans="4:17" ht="15.75" customHeight="1" x14ac:dyDescent="0.2">
      <c r="D152" s="12"/>
      <c r="E152" s="12"/>
      <c r="P152" s="12"/>
      <c r="Q152" s="12"/>
    </row>
    <row r="153" spans="4:17" ht="15.75" customHeight="1" x14ac:dyDescent="0.2">
      <c r="D153" s="12"/>
      <c r="E153" s="12"/>
      <c r="P153" s="12"/>
      <c r="Q153" s="12"/>
    </row>
    <row r="154" spans="4:17" ht="15.75" customHeight="1" x14ac:dyDescent="0.2">
      <c r="D154" s="12"/>
      <c r="E154" s="12"/>
      <c r="P154" s="12"/>
      <c r="Q154" s="12"/>
    </row>
    <row r="155" spans="4:17" ht="15.75" customHeight="1" x14ac:dyDescent="0.2">
      <c r="D155" s="12"/>
      <c r="E155" s="12"/>
      <c r="P155" s="12"/>
      <c r="Q155" s="12"/>
    </row>
    <row r="156" spans="4:17" ht="15.75" customHeight="1" x14ac:dyDescent="0.2">
      <c r="D156" s="12"/>
      <c r="E156" s="12"/>
      <c r="P156" s="12"/>
      <c r="Q156" s="12"/>
    </row>
    <row r="157" spans="4:17" ht="15.75" customHeight="1" x14ac:dyDescent="0.2">
      <c r="D157" s="12"/>
      <c r="E157" s="12"/>
      <c r="P157" s="12"/>
      <c r="Q157" s="12"/>
    </row>
    <row r="158" spans="4:17" ht="15.75" customHeight="1" x14ac:dyDescent="0.2">
      <c r="D158" s="12"/>
      <c r="E158" s="12"/>
      <c r="P158" s="12"/>
      <c r="Q158" s="12"/>
    </row>
    <row r="159" spans="4:17" ht="15.75" customHeight="1" x14ac:dyDescent="0.2">
      <c r="D159" s="12"/>
      <c r="E159" s="12"/>
      <c r="P159" s="12"/>
      <c r="Q159" s="12"/>
    </row>
    <row r="160" spans="4:17" ht="15.75" customHeight="1" x14ac:dyDescent="0.2">
      <c r="D160" s="12"/>
      <c r="E160" s="12"/>
      <c r="P160" s="12"/>
      <c r="Q160" s="12"/>
    </row>
    <row r="161" spans="4:17" ht="15.75" customHeight="1" x14ac:dyDescent="0.2">
      <c r="D161" s="12"/>
      <c r="E161" s="12"/>
      <c r="P161" s="12"/>
      <c r="Q161" s="12"/>
    </row>
    <row r="162" spans="4:17" ht="15.75" customHeight="1" x14ac:dyDescent="0.2">
      <c r="D162" s="12"/>
      <c r="E162" s="12"/>
      <c r="P162" s="12"/>
      <c r="Q162" s="12"/>
    </row>
    <row r="163" spans="4:17" ht="15.75" customHeight="1" x14ac:dyDescent="0.2">
      <c r="D163" s="12"/>
      <c r="E163" s="12"/>
      <c r="P163" s="12"/>
      <c r="Q163" s="12"/>
    </row>
    <row r="164" spans="4:17" ht="15.75" customHeight="1" x14ac:dyDescent="0.2">
      <c r="D164" s="12"/>
      <c r="E164" s="12"/>
      <c r="P164" s="12"/>
      <c r="Q164" s="12"/>
    </row>
    <row r="165" spans="4:17" ht="15.75" customHeight="1" x14ac:dyDescent="0.2">
      <c r="D165" s="12"/>
      <c r="E165" s="12"/>
      <c r="P165" s="12"/>
      <c r="Q165" s="12"/>
    </row>
    <row r="166" spans="4:17" ht="15.75" customHeight="1" x14ac:dyDescent="0.2">
      <c r="D166" s="12"/>
      <c r="E166" s="12"/>
      <c r="P166" s="12"/>
      <c r="Q166" s="12"/>
    </row>
    <row r="167" spans="4:17" ht="15.75" customHeight="1" x14ac:dyDescent="0.2">
      <c r="D167" s="12"/>
      <c r="E167" s="12"/>
      <c r="P167" s="12"/>
      <c r="Q167" s="12"/>
    </row>
    <row r="168" spans="4:17" ht="15.75" customHeight="1" x14ac:dyDescent="0.2">
      <c r="D168" s="12"/>
      <c r="E168" s="12"/>
      <c r="P168" s="12"/>
      <c r="Q168" s="12"/>
    </row>
    <row r="169" spans="4:17" ht="15.75" customHeight="1" x14ac:dyDescent="0.2">
      <c r="D169" s="12"/>
      <c r="E169" s="12"/>
      <c r="P169" s="12"/>
      <c r="Q169" s="12"/>
    </row>
    <row r="170" spans="4:17" ht="15.75" customHeight="1" x14ac:dyDescent="0.2">
      <c r="D170" s="12"/>
      <c r="E170" s="12"/>
      <c r="P170" s="12"/>
      <c r="Q170" s="12"/>
    </row>
    <row r="171" spans="4:17" ht="15.75" customHeight="1" x14ac:dyDescent="0.2">
      <c r="D171" s="12"/>
      <c r="E171" s="12"/>
      <c r="P171" s="12"/>
      <c r="Q171" s="12"/>
    </row>
    <row r="172" spans="4:17" ht="15.75" customHeight="1" x14ac:dyDescent="0.2">
      <c r="D172" s="12"/>
      <c r="E172" s="12"/>
      <c r="P172" s="12"/>
      <c r="Q172" s="12"/>
    </row>
    <row r="173" spans="4:17" ht="15.75" customHeight="1" x14ac:dyDescent="0.2">
      <c r="D173" s="12"/>
      <c r="E173" s="12"/>
      <c r="P173" s="12"/>
      <c r="Q173" s="12"/>
    </row>
    <row r="174" spans="4:17" ht="15.75" customHeight="1" x14ac:dyDescent="0.2">
      <c r="D174" s="12"/>
      <c r="E174" s="12"/>
      <c r="P174" s="12"/>
      <c r="Q174" s="12"/>
    </row>
    <row r="175" spans="4:17" ht="15.75" customHeight="1" x14ac:dyDescent="0.2">
      <c r="D175" s="12"/>
      <c r="E175" s="12"/>
      <c r="P175" s="12"/>
      <c r="Q175" s="12"/>
    </row>
    <row r="176" spans="4:17" ht="15.75" customHeight="1" x14ac:dyDescent="0.2">
      <c r="D176" s="12"/>
      <c r="E176" s="12"/>
      <c r="P176" s="12"/>
      <c r="Q176" s="12"/>
    </row>
    <row r="177" spans="4:17" ht="15.75" customHeight="1" x14ac:dyDescent="0.2">
      <c r="D177" s="12"/>
      <c r="E177" s="12"/>
      <c r="P177" s="12"/>
      <c r="Q177" s="12"/>
    </row>
    <row r="178" spans="4:17" ht="15.75" customHeight="1" x14ac:dyDescent="0.2">
      <c r="D178" s="12"/>
      <c r="E178" s="12"/>
      <c r="P178" s="12"/>
      <c r="Q178" s="12"/>
    </row>
    <row r="179" spans="4:17" ht="15.75" customHeight="1" x14ac:dyDescent="0.2">
      <c r="D179" s="12"/>
      <c r="E179" s="12"/>
      <c r="P179" s="12"/>
      <c r="Q179" s="12"/>
    </row>
    <row r="180" spans="4:17" ht="15.75" customHeight="1" x14ac:dyDescent="0.2">
      <c r="D180" s="12"/>
      <c r="E180" s="12"/>
      <c r="P180" s="12"/>
      <c r="Q180" s="12"/>
    </row>
    <row r="181" spans="4:17" ht="15.75" customHeight="1" x14ac:dyDescent="0.2">
      <c r="D181" s="12"/>
      <c r="E181" s="12"/>
      <c r="P181" s="12"/>
      <c r="Q181" s="12"/>
    </row>
    <row r="182" spans="4:17" ht="15.75" customHeight="1" x14ac:dyDescent="0.2">
      <c r="D182" s="12"/>
      <c r="E182" s="12"/>
      <c r="P182" s="12"/>
      <c r="Q182" s="12"/>
    </row>
    <row r="183" spans="4:17" ht="15.75" customHeight="1" x14ac:dyDescent="0.2">
      <c r="D183" s="12"/>
      <c r="E183" s="12"/>
      <c r="P183" s="12"/>
      <c r="Q183" s="12"/>
    </row>
    <row r="184" spans="4:17" ht="15.75" customHeight="1" x14ac:dyDescent="0.2">
      <c r="D184" s="12"/>
      <c r="E184" s="12"/>
      <c r="P184" s="12"/>
      <c r="Q184" s="12"/>
    </row>
    <row r="185" spans="4:17" ht="15.75" customHeight="1" x14ac:dyDescent="0.2">
      <c r="D185" s="12"/>
      <c r="E185" s="12"/>
      <c r="P185" s="12"/>
      <c r="Q185" s="12"/>
    </row>
    <row r="186" spans="4:17" ht="15.75" customHeight="1" x14ac:dyDescent="0.2">
      <c r="D186" s="12"/>
      <c r="E186" s="12"/>
      <c r="P186" s="12"/>
      <c r="Q186" s="12"/>
    </row>
    <row r="187" spans="4:17" ht="15.75" customHeight="1" x14ac:dyDescent="0.2">
      <c r="D187" s="12"/>
      <c r="E187" s="12"/>
      <c r="P187" s="12"/>
      <c r="Q187" s="12"/>
    </row>
    <row r="188" spans="4:17" ht="15.75" customHeight="1" x14ac:dyDescent="0.2">
      <c r="D188" s="12"/>
      <c r="E188" s="12"/>
      <c r="P188" s="12"/>
      <c r="Q188" s="12"/>
    </row>
    <row r="189" spans="4:17" ht="15.75" customHeight="1" x14ac:dyDescent="0.2">
      <c r="D189" s="12"/>
      <c r="E189" s="12"/>
      <c r="P189" s="12"/>
      <c r="Q189" s="12"/>
    </row>
    <row r="190" spans="4:17" ht="15.75" customHeight="1" x14ac:dyDescent="0.2">
      <c r="D190" s="12"/>
      <c r="E190" s="12"/>
      <c r="P190" s="12"/>
      <c r="Q190" s="12"/>
    </row>
    <row r="191" spans="4:17" ht="15.75" customHeight="1" x14ac:dyDescent="0.2">
      <c r="D191" s="12"/>
      <c r="E191" s="12"/>
      <c r="P191" s="12"/>
      <c r="Q191" s="12"/>
    </row>
    <row r="192" spans="4:17" ht="15.75" customHeight="1" x14ac:dyDescent="0.2">
      <c r="D192" s="12"/>
      <c r="E192" s="12"/>
      <c r="P192" s="12"/>
      <c r="Q192" s="12"/>
    </row>
    <row r="193" spans="4:17" ht="15.75" customHeight="1" x14ac:dyDescent="0.2">
      <c r="D193" s="12"/>
      <c r="E193" s="12"/>
      <c r="P193" s="12"/>
      <c r="Q193" s="12"/>
    </row>
    <row r="194" spans="4:17" ht="15.75" customHeight="1" x14ac:dyDescent="0.2">
      <c r="D194" s="12"/>
      <c r="E194" s="12"/>
      <c r="P194" s="12"/>
      <c r="Q194" s="12"/>
    </row>
    <row r="195" spans="4:17" ht="15.75" customHeight="1" x14ac:dyDescent="0.2">
      <c r="D195" s="12"/>
      <c r="E195" s="12"/>
      <c r="P195" s="12"/>
      <c r="Q195" s="12"/>
    </row>
    <row r="196" spans="4:17" ht="15.75" customHeight="1" x14ac:dyDescent="0.2">
      <c r="D196" s="12"/>
      <c r="E196" s="12"/>
      <c r="P196" s="12"/>
      <c r="Q196" s="12"/>
    </row>
    <row r="197" spans="4:17" ht="15.75" customHeight="1" x14ac:dyDescent="0.2">
      <c r="D197" s="12"/>
      <c r="E197" s="12"/>
      <c r="P197" s="12"/>
      <c r="Q197" s="12"/>
    </row>
    <row r="198" spans="4:17" ht="15.75" customHeight="1" x14ac:dyDescent="0.2">
      <c r="D198" s="12"/>
      <c r="E198" s="12"/>
      <c r="P198" s="12"/>
      <c r="Q198" s="12"/>
    </row>
    <row r="199" spans="4:17" ht="15.75" customHeight="1" x14ac:dyDescent="0.2">
      <c r="D199" s="12"/>
      <c r="E199" s="12"/>
      <c r="P199" s="12"/>
      <c r="Q199" s="12"/>
    </row>
    <row r="200" spans="4:17" ht="15.75" customHeight="1" x14ac:dyDescent="0.2">
      <c r="D200" s="12"/>
      <c r="E200" s="12"/>
      <c r="P200" s="12"/>
      <c r="Q200" s="12"/>
    </row>
    <row r="201" spans="4:17" ht="15.75" customHeight="1" x14ac:dyDescent="0.2">
      <c r="D201" s="12"/>
      <c r="E201" s="12"/>
      <c r="P201" s="12"/>
      <c r="Q201" s="12"/>
    </row>
    <row r="202" spans="4:17" ht="15.75" customHeight="1" x14ac:dyDescent="0.2">
      <c r="D202" s="12"/>
      <c r="E202" s="12"/>
      <c r="P202" s="12"/>
      <c r="Q202" s="12"/>
    </row>
    <row r="203" spans="4:17" ht="15.75" customHeight="1" x14ac:dyDescent="0.2">
      <c r="D203" s="12"/>
      <c r="E203" s="12"/>
      <c r="P203" s="12"/>
      <c r="Q203" s="12"/>
    </row>
    <row r="204" spans="4:17" ht="15.75" customHeight="1" x14ac:dyDescent="0.2">
      <c r="D204" s="12"/>
      <c r="E204" s="12"/>
      <c r="P204" s="12"/>
      <c r="Q204" s="12"/>
    </row>
    <row r="205" spans="4:17" ht="15.75" customHeight="1" x14ac:dyDescent="0.2">
      <c r="D205" s="12"/>
      <c r="E205" s="12"/>
      <c r="P205" s="12"/>
      <c r="Q205" s="12"/>
    </row>
    <row r="206" spans="4:17" ht="15.75" customHeight="1" x14ac:dyDescent="0.2">
      <c r="D206" s="12"/>
      <c r="E206" s="12"/>
      <c r="P206" s="12"/>
      <c r="Q206" s="12"/>
    </row>
    <row r="207" spans="4:17" ht="15.75" customHeight="1" x14ac:dyDescent="0.2">
      <c r="D207" s="12"/>
      <c r="E207" s="12"/>
      <c r="P207" s="12"/>
      <c r="Q207" s="12"/>
    </row>
    <row r="208" spans="4:17" ht="15.75" customHeight="1" x14ac:dyDescent="0.2">
      <c r="D208" s="12"/>
      <c r="E208" s="12"/>
      <c r="P208" s="12"/>
      <c r="Q208" s="12"/>
    </row>
    <row r="209" spans="4:17" ht="15.75" customHeight="1" x14ac:dyDescent="0.2">
      <c r="D209" s="12"/>
      <c r="E209" s="12"/>
      <c r="P209" s="12"/>
      <c r="Q209" s="12"/>
    </row>
    <row r="210" spans="4:17" ht="15.75" customHeight="1" x14ac:dyDescent="0.2">
      <c r="D210" s="12"/>
      <c r="E210" s="12"/>
      <c r="P210" s="12"/>
      <c r="Q210" s="12"/>
    </row>
    <row r="211" spans="4:17" ht="15.75" customHeight="1" x14ac:dyDescent="0.2">
      <c r="D211" s="12"/>
      <c r="E211" s="12"/>
      <c r="P211" s="12"/>
      <c r="Q211" s="12"/>
    </row>
    <row r="212" spans="4:17" ht="15.75" customHeight="1" x14ac:dyDescent="0.2">
      <c r="D212" s="12"/>
      <c r="E212" s="12"/>
      <c r="P212" s="12"/>
      <c r="Q212" s="12"/>
    </row>
    <row r="213" spans="4:17" ht="15.75" customHeight="1" x14ac:dyDescent="0.2">
      <c r="D213" s="12"/>
      <c r="E213" s="12"/>
      <c r="P213" s="12"/>
      <c r="Q213" s="12"/>
    </row>
    <row r="214" spans="4:17" ht="15.75" customHeight="1" x14ac:dyDescent="0.2">
      <c r="D214" s="12"/>
      <c r="E214" s="12"/>
      <c r="P214" s="12"/>
      <c r="Q214" s="12"/>
    </row>
    <row r="215" spans="4:17" ht="15.75" customHeight="1" x14ac:dyDescent="0.2">
      <c r="D215" s="12"/>
      <c r="E215" s="12"/>
      <c r="P215" s="12"/>
      <c r="Q215" s="12"/>
    </row>
    <row r="216" spans="4:17" ht="15.75" customHeight="1" x14ac:dyDescent="0.2">
      <c r="D216" s="12"/>
      <c r="E216" s="12"/>
      <c r="P216" s="12"/>
      <c r="Q216" s="12"/>
    </row>
    <row r="217" spans="4:17" ht="15.75" customHeight="1" x14ac:dyDescent="0.2">
      <c r="D217" s="12"/>
      <c r="E217" s="12"/>
      <c r="P217" s="12"/>
      <c r="Q217" s="12"/>
    </row>
    <row r="218" spans="4:17" ht="15.75" customHeight="1" x14ac:dyDescent="0.2">
      <c r="D218" s="12"/>
      <c r="E218" s="12"/>
      <c r="P218" s="12"/>
      <c r="Q218" s="12"/>
    </row>
    <row r="219" spans="4:17" ht="15.75" customHeight="1" x14ac:dyDescent="0.2">
      <c r="D219" s="12"/>
      <c r="E219" s="12"/>
      <c r="P219" s="12"/>
      <c r="Q219" s="12"/>
    </row>
    <row r="220" spans="4:17" ht="15.75" customHeight="1" x14ac:dyDescent="0.2">
      <c r="D220" s="12"/>
      <c r="E220" s="12"/>
      <c r="P220" s="12"/>
      <c r="Q220" s="12"/>
    </row>
    <row r="221" spans="4:17" ht="15.75" customHeight="1" x14ac:dyDescent="0.2">
      <c r="D221" s="12"/>
      <c r="E221" s="12"/>
      <c r="P221" s="12"/>
      <c r="Q221" s="12"/>
    </row>
    <row r="222" spans="4:17" ht="15.75" customHeight="1" x14ac:dyDescent="0.2">
      <c r="D222" s="12"/>
      <c r="E222" s="12"/>
      <c r="P222" s="12"/>
      <c r="Q222" s="12"/>
    </row>
    <row r="223" spans="4:17" ht="15.75" customHeight="1" x14ac:dyDescent="0.2">
      <c r="D223" s="12"/>
      <c r="E223" s="12"/>
      <c r="P223" s="12"/>
      <c r="Q223" s="12"/>
    </row>
    <row r="224" spans="4:17" ht="15.75" customHeight="1" x14ac:dyDescent="0.2">
      <c r="D224" s="12"/>
      <c r="E224" s="12"/>
      <c r="P224" s="12"/>
      <c r="Q224" s="12"/>
    </row>
    <row r="225" spans="4:17" ht="15.75" customHeight="1" x14ac:dyDescent="0.2">
      <c r="D225" s="12"/>
      <c r="E225" s="12"/>
      <c r="P225" s="12"/>
      <c r="Q225" s="12"/>
    </row>
    <row r="226" spans="4:17" ht="15.75" customHeight="1" x14ac:dyDescent="0.2">
      <c r="D226" s="12"/>
      <c r="E226" s="12"/>
      <c r="P226" s="12"/>
      <c r="Q226" s="12"/>
    </row>
    <row r="227" spans="4:17" ht="15.75" customHeight="1" x14ac:dyDescent="0.2">
      <c r="D227" s="12"/>
      <c r="E227" s="12"/>
      <c r="P227" s="12"/>
      <c r="Q227" s="12"/>
    </row>
    <row r="228" spans="4:17" ht="15.75" customHeight="1" x14ac:dyDescent="0.2">
      <c r="D228" s="12"/>
      <c r="E228" s="12"/>
      <c r="P228" s="12"/>
      <c r="Q228" s="12"/>
    </row>
    <row r="229" spans="4:17" ht="15.75" customHeight="1" x14ac:dyDescent="0.2">
      <c r="D229" s="12"/>
      <c r="E229" s="12"/>
      <c r="P229" s="12"/>
      <c r="Q229" s="12"/>
    </row>
    <row r="230" spans="4:17" ht="15.75" customHeight="1" x14ac:dyDescent="0.2">
      <c r="D230" s="12"/>
      <c r="E230" s="12"/>
      <c r="P230" s="12"/>
      <c r="Q230" s="12"/>
    </row>
    <row r="231" spans="4:17" ht="15.75" customHeight="1" x14ac:dyDescent="0.2">
      <c r="D231" s="12"/>
      <c r="E231" s="12"/>
      <c r="P231" s="12"/>
      <c r="Q231" s="12"/>
    </row>
    <row r="232" spans="4:17" ht="15.75" customHeight="1" x14ac:dyDescent="0.2">
      <c r="D232" s="12"/>
      <c r="E232" s="12"/>
      <c r="P232" s="12"/>
      <c r="Q232" s="12"/>
    </row>
    <row r="233" spans="4:17" ht="15.75" customHeight="1" x14ac:dyDescent="0.2">
      <c r="D233" s="12"/>
      <c r="E233" s="12"/>
      <c r="P233" s="12"/>
      <c r="Q233" s="12"/>
    </row>
    <row r="234" spans="4:17" ht="15.75" customHeight="1" x14ac:dyDescent="0.2">
      <c r="D234" s="12"/>
      <c r="E234" s="12"/>
      <c r="P234" s="12"/>
      <c r="Q234" s="12"/>
    </row>
    <row r="235" spans="4:17" ht="15.75" customHeight="1" x14ac:dyDescent="0.2">
      <c r="D235" s="12"/>
      <c r="E235" s="12"/>
      <c r="P235" s="12"/>
      <c r="Q235" s="12"/>
    </row>
    <row r="236" spans="4:17" ht="15.75" customHeight="1" x14ac:dyDescent="0.2">
      <c r="D236" s="12"/>
      <c r="E236" s="12"/>
      <c r="P236" s="12"/>
      <c r="Q236" s="12"/>
    </row>
    <row r="237" spans="4:17" ht="15.75" customHeight="1" x14ac:dyDescent="0.2">
      <c r="D237" s="12"/>
      <c r="E237" s="12"/>
      <c r="P237" s="12"/>
      <c r="Q237" s="12"/>
    </row>
    <row r="238" spans="4:17" ht="15.75" customHeight="1" x14ac:dyDescent="0.2">
      <c r="D238" s="12"/>
      <c r="E238" s="12"/>
      <c r="P238" s="12"/>
      <c r="Q238" s="12"/>
    </row>
    <row r="239" spans="4:17" ht="15.75" customHeight="1" x14ac:dyDescent="0.2">
      <c r="D239" s="12"/>
      <c r="E239" s="12"/>
      <c r="P239" s="12"/>
      <c r="Q239" s="12"/>
    </row>
    <row r="240" spans="4:17" ht="15.75" customHeight="1" x14ac:dyDescent="0.2">
      <c r="D240" s="12"/>
      <c r="E240" s="12"/>
      <c r="P240" s="12"/>
      <c r="Q240" s="12"/>
    </row>
    <row r="241" spans="4:17" ht="15.75" customHeight="1" x14ac:dyDescent="0.2">
      <c r="D241" s="12"/>
      <c r="E241" s="12"/>
      <c r="P241" s="12"/>
      <c r="Q241" s="12"/>
    </row>
    <row r="242" spans="4:17" ht="15.75" customHeight="1" x14ac:dyDescent="0.2">
      <c r="D242" s="12"/>
      <c r="E242" s="12"/>
      <c r="P242" s="12"/>
      <c r="Q242" s="12"/>
    </row>
    <row r="243" spans="4:17" ht="15.75" customHeight="1" x14ac:dyDescent="0.2">
      <c r="D243" s="12"/>
      <c r="E243" s="12"/>
      <c r="P243" s="12"/>
      <c r="Q243" s="12"/>
    </row>
    <row r="244" spans="4:17" ht="15.75" customHeight="1" x14ac:dyDescent="0.2">
      <c r="D244" s="12"/>
      <c r="E244" s="12"/>
      <c r="P244" s="12"/>
      <c r="Q244" s="12"/>
    </row>
    <row r="245" spans="4:17" ht="15.75" customHeight="1" x14ac:dyDescent="0.2">
      <c r="D245" s="12"/>
      <c r="E245" s="12"/>
      <c r="P245" s="12"/>
      <c r="Q245" s="12"/>
    </row>
    <row r="246" spans="4:17" ht="15.75" customHeight="1" x14ac:dyDescent="0.2">
      <c r="D246" s="12"/>
      <c r="E246" s="12"/>
      <c r="P246" s="12"/>
      <c r="Q246" s="12"/>
    </row>
    <row r="247" spans="4:17" ht="15.75" customHeight="1" x14ac:dyDescent="0.2">
      <c r="D247" s="12"/>
      <c r="E247" s="12"/>
      <c r="P247" s="12"/>
      <c r="Q247" s="12"/>
    </row>
    <row r="248" spans="4:17" ht="15.75" customHeight="1" x14ac:dyDescent="0.2">
      <c r="D248" s="12"/>
      <c r="E248" s="12"/>
      <c r="P248" s="12"/>
      <c r="Q248" s="12"/>
    </row>
    <row r="249" spans="4:17" ht="15.75" customHeight="1" x14ac:dyDescent="0.2">
      <c r="D249" s="12"/>
      <c r="E249" s="12"/>
      <c r="P249" s="12"/>
      <c r="Q249" s="12"/>
    </row>
    <row r="250" spans="4:17" ht="15.75" customHeight="1" x14ac:dyDescent="0.2">
      <c r="D250" s="12"/>
      <c r="E250" s="12"/>
      <c r="P250" s="12"/>
      <c r="Q250" s="12"/>
    </row>
    <row r="251" spans="4:17" ht="15.75" customHeight="1" x14ac:dyDescent="0.2">
      <c r="D251" s="12"/>
      <c r="E251" s="12"/>
      <c r="P251" s="12"/>
      <c r="Q251" s="12"/>
    </row>
    <row r="252" spans="4:17" ht="15.75" customHeight="1" x14ac:dyDescent="0.2">
      <c r="D252" s="12"/>
      <c r="E252" s="12"/>
      <c r="P252" s="12"/>
      <c r="Q252" s="12"/>
    </row>
    <row r="253" spans="4:17" ht="15.75" customHeight="1" x14ac:dyDescent="0.2">
      <c r="D253" s="12"/>
      <c r="E253" s="12"/>
      <c r="P253" s="12"/>
      <c r="Q253" s="12"/>
    </row>
    <row r="254" spans="4:17" ht="15.75" customHeight="1" x14ac:dyDescent="0.2">
      <c r="D254" s="12"/>
      <c r="E254" s="12"/>
      <c r="P254" s="12"/>
      <c r="Q254" s="12"/>
    </row>
    <row r="255" spans="4:17" ht="15.75" customHeight="1" x14ac:dyDescent="0.2">
      <c r="D255" s="12"/>
      <c r="E255" s="12"/>
      <c r="P255" s="12"/>
      <c r="Q255" s="12"/>
    </row>
    <row r="256" spans="4:17" ht="15.75" customHeight="1" x14ac:dyDescent="0.2">
      <c r="D256" s="12"/>
      <c r="E256" s="12"/>
      <c r="P256" s="12"/>
      <c r="Q256" s="12"/>
    </row>
    <row r="257" spans="4:17" ht="15.75" customHeight="1" x14ac:dyDescent="0.2">
      <c r="D257" s="12"/>
      <c r="E257" s="12"/>
      <c r="P257" s="12"/>
      <c r="Q257" s="12"/>
    </row>
    <row r="258" spans="4:17" ht="15.75" customHeight="1" x14ac:dyDescent="0.2">
      <c r="D258" s="12"/>
      <c r="E258" s="12"/>
      <c r="P258" s="12"/>
      <c r="Q258" s="12"/>
    </row>
    <row r="259" spans="4:17" ht="15.75" customHeight="1" x14ac:dyDescent="0.2">
      <c r="D259" s="12"/>
      <c r="E259" s="12"/>
      <c r="P259" s="12"/>
      <c r="Q259" s="12"/>
    </row>
    <row r="260" spans="4:17" ht="15.75" customHeight="1" x14ac:dyDescent="0.2">
      <c r="D260" s="12"/>
      <c r="E260" s="12"/>
      <c r="P260" s="12"/>
      <c r="Q260" s="12"/>
    </row>
    <row r="261" spans="4:17" ht="15.75" customHeight="1" x14ac:dyDescent="0.2">
      <c r="D261" s="12"/>
      <c r="E261" s="12"/>
      <c r="P261" s="12"/>
      <c r="Q261" s="12"/>
    </row>
    <row r="262" spans="4:17" ht="15.75" customHeight="1" x14ac:dyDescent="0.2">
      <c r="D262" s="12"/>
      <c r="E262" s="12"/>
      <c r="P262" s="12"/>
      <c r="Q262" s="12"/>
    </row>
    <row r="263" spans="4:17" ht="15.75" customHeight="1" x14ac:dyDescent="0.2">
      <c r="D263" s="12"/>
      <c r="E263" s="12"/>
      <c r="P263" s="12"/>
      <c r="Q263" s="12"/>
    </row>
    <row r="264" spans="4:17" ht="15.75" customHeight="1" x14ac:dyDescent="0.2">
      <c r="D264" s="12"/>
      <c r="E264" s="12"/>
      <c r="P264" s="12"/>
      <c r="Q264" s="12"/>
    </row>
    <row r="265" spans="4:17" ht="15.75" customHeight="1" x14ac:dyDescent="0.2">
      <c r="D265" s="12"/>
      <c r="E265" s="12"/>
      <c r="P265" s="12"/>
      <c r="Q265" s="12"/>
    </row>
    <row r="266" spans="4:17" ht="15.75" customHeight="1" x14ac:dyDescent="0.2">
      <c r="D266" s="12"/>
      <c r="E266" s="12"/>
      <c r="P266" s="12"/>
      <c r="Q266" s="12"/>
    </row>
    <row r="267" spans="4:17" ht="15.75" customHeight="1" x14ac:dyDescent="0.2">
      <c r="D267" s="12"/>
      <c r="E267" s="12"/>
      <c r="P267" s="12"/>
      <c r="Q267" s="12"/>
    </row>
    <row r="268" spans="4:17" ht="15.75" customHeight="1" x14ac:dyDescent="0.2">
      <c r="D268" s="12"/>
      <c r="E268" s="12"/>
      <c r="P268" s="12"/>
      <c r="Q268" s="12"/>
    </row>
    <row r="269" spans="4:17" ht="15.75" customHeight="1" x14ac:dyDescent="0.2">
      <c r="D269" s="12"/>
      <c r="E269" s="12"/>
      <c r="P269" s="12"/>
      <c r="Q269" s="12"/>
    </row>
    <row r="270" spans="4:17" ht="15.75" customHeight="1" x14ac:dyDescent="0.2">
      <c r="D270" s="12"/>
      <c r="E270" s="12"/>
      <c r="P270" s="12"/>
      <c r="Q270" s="12"/>
    </row>
    <row r="271" spans="4:17" ht="15.75" customHeight="1" x14ac:dyDescent="0.2">
      <c r="D271" s="12"/>
      <c r="E271" s="12"/>
      <c r="P271" s="12"/>
      <c r="Q271" s="12"/>
    </row>
    <row r="272" spans="4:17" ht="15.75" customHeight="1" x14ac:dyDescent="0.2">
      <c r="D272" s="12"/>
      <c r="E272" s="12"/>
      <c r="P272" s="12"/>
      <c r="Q272" s="12"/>
    </row>
    <row r="273" spans="4:17" ht="15.75" customHeight="1" x14ac:dyDescent="0.2">
      <c r="D273" s="12"/>
      <c r="E273" s="12"/>
      <c r="P273" s="12"/>
      <c r="Q273" s="12"/>
    </row>
    <row r="274" spans="4:17" ht="15.75" customHeight="1" x14ac:dyDescent="0.2">
      <c r="D274" s="12"/>
      <c r="E274" s="12"/>
      <c r="P274" s="12"/>
      <c r="Q274" s="12"/>
    </row>
    <row r="275" spans="4:17" ht="15.75" customHeight="1" x14ac:dyDescent="0.2">
      <c r="D275" s="12"/>
      <c r="E275" s="12"/>
      <c r="P275" s="12"/>
      <c r="Q275" s="12"/>
    </row>
    <row r="276" spans="4:17" ht="15.75" customHeight="1" x14ac:dyDescent="0.2">
      <c r="D276" s="12"/>
      <c r="E276" s="12"/>
      <c r="P276" s="12"/>
      <c r="Q276" s="12"/>
    </row>
    <row r="277" spans="4:17" ht="15.75" customHeight="1" x14ac:dyDescent="0.2">
      <c r="D277" s="12"/>
      <c r="E277" s="12"/>
      <c r="P277" s="12"/>
      <c r="Q277" s="12"/>
    </row>
    <row r="278" spans="4:17" ht="15.75" customHeight="1" x14ac:dyDescent="0.2">
      <c r="D278" s="12"/>
      <c r="E278" s="12"/>
      <c r="P278" s="12"/>
      <c r="Q278" s="12"/>
    </row>
    <row r="279" spans="4:17" ht="15.75" customHeight="1" x14ac:dyDescent="0.2">
      <c r="D279" s="12"/>
      <c r="E279" s="12"/>
      <c r="P279" s="12"/>
      <c r="Q279" s="12"/>
    </row>
    <row r="280" spans="4:17" ht="15.75" customHeight="1" x14ac:dyDescent="0.2">
      <c r="D280" s="12"/>
      <c r="E280" s="12"/>
      <c r="P280" s="12"/>
      <c r="Q280" s="12"/>
    </row>
    <row r="281" spans="4:17" ht="15.75" customHeight="1" x14ac:dyDescent="0.2">
      <c r="D281" s="12"/>
      <c r="E281" s="12"/>
      <c r="P281" s="12"/>
      <c r="Q281" s="12"/>
    </row>
    <row r="282" spans="4:17" ht="15.75" customHeight="1" x14ac:dyDescent="0.2">
      <c r="D282" s="12"/>
      <c r="E282" s="12"/>
      <c r="P282" s="12"/>
      <c r="Q282" s="12"/>
    </row>
    <row r="283" spans="4:17" ht="15.75" customHeight="1" x14ac:dyDescent="0.2">
      <c r="D283" s="12"/>
      <c r="E283" s="12"/>
      <c r="P283" s="12"/>
      <c r="Q283" s="12"/>
    </row>
    <row r="284" spans="4:17" ht="15.75" customHeight="1" x14ac:dyDescent="0.2">
      <c r="D284" s="12"/>
      <c r="E284" s="12"/>
      <c r="P284" s="12"/>
      <c r="Q284" s="12"/>
    </row>
    <row r="285" spans="4:17" ht="15.75" customHeight="1" x14ac:dyDescent="0.2">
      <c r="D285" s="12"/>
      <c r="E285" s="12"/>
      <c r="P285" s="12"/>
      <c r="Q285" s="12"/>
    </row>
    <row r="286" spans="4:17" ht="15.75" customHeight="1" x14ac:dyDescent="0.2">
      <c r="D286" s="12"/>
      <c r="E286" s="12"/>
      <c r="P286" s="12"/>
      <c r="Q286" s="12"/>
    </row>
    <row r="287" spans="4:17" ht="15.75" customHeight="1" x14ac:dyDescent="0.2">
      <c r="D287" s="12"/>
      <c r="E287" s="12"/>
      <c r="P287" s="12"/>
      <c r="Q287" s="12"/>
    </row>
    <row r="288" spans="4:17" ht="15.75" customHeight="1" x14ac:dyDescent="0.2">
      <c r="D288" s="12"/>
      <c r="E288" s="12"/>
      <c r="P288" s="12"/>
      <c r="Q288" s="12"/>
    </row>
    <row r="289" spans="4:17" ht="15.75" customHeight="1" x14ac:dyDescent="0.2">
      <c r="D289" s="12"/>
      <c r="E289" s="12"/>
      <c r="P289" s="12"/>
      <c r="Q289" s="12"/>
    </row>
    <row r="290" spans="4:17" ht="15.75" customHeight="1" x14ac:dyDescent="0.2">
      <c r="D290" s="12"/>
      <c r="E290" s="12"/>
      <c r="P290" s="12"/>
      <c r="Q290" s="12"/>
    </row>
    <row r="291" spans="4:17" ht="15.75" customHeight="1" x14ac:dyDescent="0.2">
      <c r="D291" s="12"/>
      <c r="E291" s="12"/>
      <c r="P291" s="12"/>
      <c r="Q291" s="12"/>
    </row>
    <row r="292" spans="4:17" ht="15.75" customHeight="1" x14ac:dyDescent="0.2">
      <c r="D292" s="12"/>
      <c r="E292" s="12"/>
      <c r="P292" s="12"/>
      <c r="Q292" s="12"/>
    </row>
    <row r="293" spans="4:17" ht="15.75" customHeight="1" x14ac:dyDescent="0.2">
      <c r="D293" s="12"/>
      <c r="E293" s="12"/>
      <c r="P293" s="12"/>
      <c r="Q293" s="12"/>
    </row>
    <row r="294" spans="4:17" ht="15.75" customHeight="1" x14ac:dyDescent="0.2">
      <c r="D294" s="12"/>
      <c r="E294" s="12"/>
      <c r="P294" s="12"/>
      <c r="Q294" s="12"/>
    </row>
    <row r="295" spans="4:17" ht="15.75" customHeight="1" x14ac:dyDescent="0.2">
      <c r="D295" s="12"/>
      <c r="E295" s="12"/>
      <c r="P295" s="12"/>
      <c r="Q295" s="12"/>
    </row>
    <row r="296" spans="4:17" ht="15.75" customHeight="1" x14ac:dyDescent="0.2">
      <c r="D296" s="12"/>
      <c r="E296" s="12"/>
      <c r="P296" s="12"/>
      <c r="Q296" s="12"/>
    </row>
    <row r="297" spans="4:17" ht="15.75" customHeight="1" x14ac:dyDescent="0.2">
      <c r="D297" s="12"/>
      <c r="E297" s="12"/>
      <c r="P297" s="12"/>
      <c r="Q297" s="12"/>
    </row>
    <row r="298" spans="4:17" ht="15.75" customHeight="1" x14ac:dyDescent="0.2">
      <c r="D298" s="12"/>
      <c r="E298" s="12"/>
      <c r="P298" s="12"/>
      <c r="Q298" s="12"/>
    </row>
    <row r="299" spans="4:17" ht="15.75" customHeight="1" x14ac:dyDescent="0.2">
      <c r="D299" s="12"/>
      <c r="E299" s="12"/>
      <c r="P299" s="12"/>
      <c r="Q299" s="12"/>
    </row>
    <row r="300" spans="4:17" ht="15.75" customHeight="1" x14ac:dyDescent="0.2">
      <c r="D300" s="12"/>
      <c r="E300" s="12"/>
      <c r="P300" s="12"/>
      <c r="Q300" s="12"/>
    </row>
    <row r="301" spans="4:17" ht="15.75" customHeight="1" x14ac:dyDescent="0.2">
      <c r="D301" s="12"/>
      <c r="E301" s="12"/>
      <c r="P301" s="12"/>
      <c r="Q301" s="12"/>
    </row>
    <row r="302" spans="4:17" ht="15.75" customHeight="1" x14ac:dyDescent="0.2">
      <c r="D302" s="12"/>
      <c r="E302" s="12"/>
      <c r="P302" s="12"/>
      <c r="Q302" s="12"/>
    </row>
    <row r="303" spans="4:17" ht="15.75" customHeight="1" x14ac:dyDescent="0.2">
      <c r="D303" s="12"/>
      <c r="E303" s="12"/>
      <c r="P303" s="12"/>
      <c r="Q303" s="12"/>
    </row>
    <row r="304" spans="4:17" ht="15.75" customHeight="1" x14ac:dyDescent="0.2">
      <c r="D304" s="12"/>
      <c r="E304" s="12"/>
      <c r="P304" s="12"/>
      <c r="Q304" s="12"/>
    </row>
    <row r="305" spans="4:17" ht="15.75" customHeight="1" x14ac:dyDescent="0.2">
      <c r="D305" s="12"/>
      <c r="E305" s="12"/>
      <c r="P305" s="12"/>
      <c r="Q305" s="12"/>
    </row>
    <row r="306" spans="4:17" ht="15.75" customHeight="1" x14ac:dyDescent="0.2">
      <c r="D306" s="12"/>
      <c r="E306" s="12"/>
      <c r="P306" s="12"/>
      <c r="Q306" s="12"/>
    </row>
    <row r="307" spans="4:17" ht="15.75" customHeight="1" x14ac:dyDescent="0.2">
      <c r="D307" s="12"/>
      <c r="E307" s="12"/>
      <c r="P307" s="12"/>
      <c r="Q307" s="12"/>
    </row>
    <row r="308" spans="4:17" ht="15.75" customHeight="1" x14ac:dyDescent="0.2">
      <c r="D308" s="12"/>
      <c r="E308" s="12"/>
      <c r="P308" s="12"/>
      <c r="Q308" s="12"/>
    </row>
    <row r="309" spans="4:17" ht="15.75" customHeight="1" x14ac:dyDescent="0.2">
      <c r="D309" s="12"/>
      <c r="E309" s="12"/>
      <c r="P309" s="12"/>
      <c r="Q309" s="12"/>
    </row>
    <row r="310" spans="4:17" ht="15.75" customHeight="1" x14ac:dyDescent="0.2">
      <c r="D310" s="12"/>
      <c r="E310" s="12"/>
      <c r="P310" s="12"/>
      <c r="Q310" s="12"/>
    </row>
    <row r="311" spans="4:17" ht="15.75" customHeight="1" x14ac:dyDescent="0.2">
      <c r="D311" s="12"/>
      <c r="E311" s="12"/>
      <c r="P311" s="12"/>
      <c r="Q311" s="12"/>
    </row>
    <row r="312" spans="4:17" ht="15.75" customHeight="1" x14ac:dyDescent="0.2">
      <c r="D312" s="12"/>
      <c r="E312" s="12"/>
      <c r="P312" s="12"/>
      <c r="Q312" s="12"/>
    </row>
    <row r="313" spans="4:17" ht="15.75" customHeight="1" x14ac:dyDescent="0.2">
      <c r="D313" s="12"/>
      <c r="E313" s="12"/>
      <c r="P313" s="12"/>
      <c r="Q313" s="12"/>
    </row>
    <row r="314" spans="4:17" ht="15.75" customHeight="1" x14ac:dyDescent="0.2">
      <c r="D314" s="12"/>
      <c r="E314" s="12"/>
      <c r="P314" s="12"/>
      <c r="Q314" s="12"/>
    </row>
    <row r="315" spans="4:17" ht="15.75" customHeight="1" x14ac:dyDescent="0.2">
      <c r="D315" s="12"/>
      <c r="E315" s="12"/>
      <c r="P315" s="12"/>
      <c r="Q315" s="12"/>
    </row>
    <row r="316" spans="4:17" ht="15.75" customHeight="1" x14ac:dyDescent="0.2">
      <c r="D316" s="12"/>
      <c r="E316" s="12"/>
      <c r="P316" s="12"/>
      <c r="Q316" s="12"/>
    </row>
    <row r="317" spans="4:17" ht="15.75" customHeight="1" x14ac:dyDescent="0.2">
      <c r="D317" s="12"/>
      <c r="E317" s="12"/>
      <c r="P317" s="12"/>
      <c r="Q317" s="12"/>
    </row>
    <row r="318" spans="4:17" ht="15.75" customHeight="1" x14ac:dyDescent="0.2">
      <c r="D318" s="12"/>
      <c r="E318" s="12"/>
      <c r="P318" s="12"/>
      <c r="Q318" s="12"/>
    </row>
    <row r="319" spans="4:17" ht="15.75" customHeight="1" x14ac:dyDescent="0.2">
      <c r="D319" s="12"/>
      <c r="E319" s="12"/>
      <c r="P319" s="12"/>
      <c r="Q319" s="12"/>
    </row>
    <row r="320" spans="4:17" ht="15.75" customHeight="1" x14ac:dyDescent="0.2">
      <c r="D320" s="12"/>
      <c r="E320" s="12"/>
      <c r="P320" s="12"/>
      <c r="Q320" s="12"/>
    </row>
    <row r="321" spans="4:17" ht="15.75" customHeight="1" x14ac:dyDescent="0.2">
      <c r="D321" s="12"/>
      <c r="E321" s="12"/>
      <c r="P321" s="12"/>
      <c r="Q321" s="12"/>
    </row>
    <row r="322" spans="4:17" ht="15.75" customHeight="1" x14ac:dyDescent="0.2">
      <c r="D322" s="12"/>
      <c r="E322" s="12"/>
      <c r="P322" s="12"/>
      <c r="Q322" s="12"/>
    </row>
    <row r="323" spans="4:17" ht="15.75" customHeight="1" x14ac:dyDescent="0.2">
      <c r="D323" s="12"/>
      <c r="E323" s="12"/>
      <c r="P323" s="12"/>
      <c r="Q323" s="12"/>
    </row>
    <row r="324" spans="4:17" ht="15.75" customHeight="1" x14ac:dyDescent="0.2">
      <c r="D324" s="12"/>
      <c r="E324" s="12"/>
      <c r="P324" s="12"/>
      <c r="Q324" s="12"/>
    </row>
    <row r="325" spans="4:17" ht="15.75" customHeight="1" x14ac:dyDescent="0.2">
      <c r="D325" s="12"/>
      <c r="E325" s="12"/>
      <c r="P325" s="12"/>
      <c r="Q325" s="12"/>
    </row>
    <row r="326" spans="4:17" ht="15.75" customHeight="1" x14ac:dyDescent="0.2">
      <c r="D326" s="12"/>
      <c r="E326" s="12"/>
      <c r="P326" s="12"/>
      <c r="Q326" s="12"/>
    </row>
    <row r="327" spans="4:17" ht="15.75" customHeight="1" x14ac:dyDescent="0.2">
      <c r="D327" s="12"/>
      <c r="E327" s="12"/>
      <c r="P327" s="12"/>
      <c r="Q327" s="12"/>
    </row>
    <row r="328" spans="4:17" ht="15.75" customHeight="1" x14ac:dyDescent="0.2">
      <c r="D328" s="12"/>
      <c r="E328" s="12"/>
      <c r="P328" s="12"/>
      <c r="Q328" s="12"/>
    </row>
    <row r="329" spans="4:17" ht="15.75" customHeight="1" x14ac:dyDescent="0.2">
      <c r="D329" s="12"/>
      <c r="E329" s="12"/>
      <c r="P329" s="12"/>
      <c r="Q329" s="12"/>
    </row>
    <row r="330" spans="4:17" ht="15.75" customHeight="1" x14ac:dyDescent="0.2">
      <c r="D330" s="12"/>
      <c r="E330" s="12"/>
      <c r="P330" s="12"/>
      <c r="Q330" s="12"/>
    </row>
    <row r="331" spans="4:17" ht="15.75" customHeight="1" x14ac:dyDescent="0.2">
      <c r="D331" s="12"/>
      <c r="E331" s="12"/>
      <c r="P331" s="12"/>
      <c r="Q331" s="12"/>
    </row>
    <row r="332" spans="4:17" ht="15.75" customHeight="1" x14ac:dyDescent="0.2">
      <c r="D332" s="12"/>
      <c r="E332" s="12"/>
      <c r="P332" s="12"/>
      <c r="Q332" s="12"/>
    </row>
    <row r="333" spans="4:17" ht="15.75" customHeight="1" x14ac:dyDescent="0.2">
      <c r="D333" s="12"/>
      <c r="E333" s="12"/>
      <c r="P333" s="12"/>
      <c r="Q333" s="12"/>
    </row>
    <row r="334" spans="4:17" ht="15.75" customHeight="1" x14ac:dyDescent="0.2">
      <c r="D334" s="12"/>
      <c r="E334" s="12"/>
      <c r="P334" s="12"/>
      <c r="Q334" s="12"/>
    </row>
    <row r="335" spans="4:17" ht="15.75" customHeight="1" x14ac:dyDescent="0.2">
      <c r="D335" s="12"/>
      <c r="E335" s="12"/>
      <c r="P335" s="12"/>
      <c r="Q335" s="12"/>
    </row>
    <row r="336" spans="4:17" ht="15.75" customHeight="1" x14ac:dyDescent="0.2">
      <c r="D336" s="12"/>
      <c r="E336" s="12"/>
      <c r="P336" s="12"/>
      <c r="Q336" s="12"/>
    </row>
    <row r="337" spans="4:17" ht="15.75" customHeight="1" x14ac:dyDescent="0.2">
      <c r="D337" s="12"/>
      <c r="E337" s="12"/>
      <c r="P337" s="12"/>
      <c r="Q337" s="12"/>
    </row>
    <row r="338" spans="4:17" ht="15.75" customHeight="1" x14ac:dyDescent="0.2">
      <c r="D338" s="12"/>
      <c r="E338" s="12"/>
      <c r="P338" s="12"/>
      <c r="Q338" s="12"/>
    </row>
    <row r="339" spans="4:17" ht="15.75" customHeight="1" x14ac:dyDescent="0.2">
      <c r="D339" s="12"/>
      <c r="E339" s="12"/>
      <c r="P339" s="12"/>
      <c r="Q339" s="12"/>
    </row>
    <row r="340" spans="4:17" ht="15.75" customHeight="1" x14ac:dyDescent="0.2">
      <c r="D340" s="12"/>
      <c r="E340" s="12"/>
      <c r="P340" s="12"/>
      <c r="Q340" s="12"/>
    </row>
    <row r="341" spans="4:17" ht="15.75" customHeight="1" x14ac:dyDescent="0.2">
      <c r="D341" s="12"/>
      <c r="E341" s="12"/>
      <c r="P341" s="12"/>
      <c r="Q341" s="12"/>
    </row>
    <row r="342" spans="4:17" ht="15.75" customHeight="1" x14ac:dyDescent="0.2">
      <c r="D342" s="12"/>
      <c r="E342" s="12"/>
      <c r="P342" s="12"/>
      <c r="Q342" s="12"/>
    </row>
    <row r="343" spans="4:17" ht="15.75" customHeight="1" x14ac:dyDescent="0.2">
      <c r="D343" s="12"/>
      <c r="E343" s="12"/>
      <c r="P343" s="12"/>
      <c r="Q343" s="12"/>
    </row>
    <row r="344" spans="4:17" ht="15.75" customHeight="1" x14ac:dyDescent="0.2">
      <c r="D344" s="12"/>
      <c r="E344" s="12"/>
      <c r="P344" s="12"/>
      <c r="Q344" s="12"/>
    </row>
    <row r="345" spans="4:17" ht="15.75" customHeight="1" x14ac:dyDescent="0.2">
      <c r="D345" s="12"/>
      <c r="E345" s="12"/>
      <c r="P345" s="12"/>
      <c r="Q345" s="12"/>
    </row>
    <row r="346" spans="4:17" ht="15.75" customHeight="1" x14ac:dyDescent="0.2">
      <c r="D346" s="12"/>
      <c r="E346" s="12"/>
      <c r="P346" s="12"/>
      <c r="Q346" s="12"/>
    </row>
    <row r="347" spans="4:17" ht="15.75" customHeight="1" x14ac:dyDescent="0.2">
      <c r="D347" s="12"/>
      <c r="E347" s="12"/>
      <c r="P347" s="12"/>
      <c r="Q347" s="12"/>
    </row>
    <row r="348" spans="4:17" ht="15.75" customHeight="1" x14ac:dyDescent="0.2">
      <c r="D348" s="12"/>
      <c r="E348" s="12"/>
      <c r="P348" s="12"/>
      <c r="Q348" s="12"/>
    </row>
    <row r="349" spans="4:17" ht="15.75" customHeight="1" x14ac:dyDescent="0.2">
      <c r="D349" s="12"/>
      <c r="E349" s="12"/>
      <c r="P349" s="12"/>
      <c r="Q349" s="12"/>
    </row>
    <row r="350" spans="4:17" ht="15.75" customHeight="1" x14ac:dyDescent="0.2">
      <c r="D350" s="12"/>
      <c r="E350" s="12"/>
      <c r="P350" s="12"/>
      <c r="Q350" s="12"/>
    </row>
    <row r="351" spans="4:17" ht="15.75" customHeight="1" x14ac:dyDescent="0.2">
      <c r="D351" s="12"/>
      <c r="E351" s="12"/>
      <c r="P351" s="12"/>
      <c r="Q351" s="12"/>
    </row>
    <row r="352" spans="4:17" ht="15.75" customHeight="1" x14ac:dyDescent="0.2">
      <c r="D352" s="12"/>
      <c r="E352" s="12"/>
      <c r="P352" s="12"/>
      <c r="Q352" s="12"/>
    </row>
    <row r="353" spans="4:17" ht="15.75" customHeight="1" x14ac:dyDescent="0.2">
      <c r="D353" s="12"/>
      <c r="E353" s="12"/>
      <c r="P353" s="12"/>
      <c r="Q353" s="12"/>
    </row>
    <row r="354" spans="4:17" ht="15.75" customHeight="1" x14ac:dyDescent="0.2">
      <c r="D354" s="12"/>
      <c r="E354" s="12"/>
      <c r="P354" s="12"/>
      <c r="Q354" s="12"/>
    </row>
    <row r="355" spans="4:17" ht="15.75" customHeight="1" x14ac:dyDescent="0.2">
      <c r="D355" s="12"/>
      <c r="E355" s="12"/>
      <c r="P355" s="12"/>
      <c r="Q355" s="12"/>
    </row>
    <row r="356" spans="4:17" ht="15.75" customHeight="1" x14ac:dyDescent="0.2">
      <c r="D356" s="12"/>
      <c r="E356" s="12"/>
      <c r="P356" s="12"/>
      <c r="Q356" s="12"/>
    </row>
    <row r="357" spans="4:17" ht="15.75" customHeight="1" x14ac:dyDescent="0.2">
      <c r="D357" s="12"/>
      <c r="E357" s="12"/>
      <c r="P357" s="12"/>
      <c r="Q357" s="12"/>
    </row>
    <row r="358" spans="4:17" ht="15.75" customHeight="1" x14ac:dyDescent="0.2">
      <c r="D358" s="12"/>
      <c r="E358" s="12"/>
      <c r="P358" s="12"/>
      <c r="Q358" s="12"/>
    </row>
    <row r="359" spans="4:17" ht="15.75" customHeight="1" x14ac:dyDescent="0.2">
      <c r="D359" s="12"/>
      <c r="E359" s="12"/>
      <c r="P359" s="12"/>
      <c r="Q359" s="12"/>
    </row>
    <row r="360" spans="4:17" ht="15.75" customHeight="1" x14ac:dyDescent="0.2">
      <c r="D360" s="12"/>
      <c r="E360" s="12"/>
      <c r="P360" s="12"/>
      <c r="Q360" s="12"/>
    </row>
    <row r="361" spans="4:17" ht="15.75" customHeight="1" x14ac:dyDescent="0.2">
      <c r="D361" s="12"/>
      <c r="E361" s="12"/>
      <c r="P361" s="12"/>
      <c r="Q361" s="12"/>
    </row>
    <row r="362" spans="4:17" ht="15.75" customHeight="1" x14ac:dyDescent="0.2">
      <c r="D362" s="12"/>
      <c r="E362" s="12"/>
      <c r="P362" s="12"/>
      <c r="Q362" s="12"/>
    </row>
    <row r="363" spans="4:17" ht="15.75" customHeight="1" x14ac:dyDescent="0.2">
      <c r="D363" s="12"/>
      <c r="E363" s="12"/>
      <c r="P363" s="12"/>
      <c r="Q363" s="12"/>
    </row>
    <row r="364" spans="4:17" ht="15.75" customHeight="1" x14ac:dyDescent="0.2">
      <c r="D364" s="12"/>
      <c r="E364" s="12"/>
      <c r="P364" s="12"/>
      <c r="Q364" s="12"/>
    </row>
    <row r="365" spans="4:17" ht="15.75" customHeight="1" x14ac:dyDescent="0.2">
      <c r="D365" s="12"/>
      <c r="E365" s="12"/>
      <c r="P365" s="12"/>
      <c r="Q365" s="12"/>
    </row>
    <row r="366" spans="4:17" ht="15.75" customHeight="1" x14ac:dyDescent="0.2">
      <c r="D366" s="12"/>
      <c r="E366" s="12"/>
      <c r="P366" s="12"/>
      <c r="Q366" s="12"/>
    </row>
    <row r="367" spans="4:17" ht="15.75" customHeight="1" x14ac:dyDescent="0.2">
      <c r="D367" s="12"/>
      <c r="E367" s="12"/>
      <c r="P367" s="12"/>
      <c r="Q367" s="12"/>
    </row>
    <row r="368" spans="4:17" ht="15.75" customHeight="1" x14ac:dyDescent="0.2">
      <c r="D368" s="12"/>
      <c r="E368" s="12"/>
      <c r="P368" s="12"/>
      <c r="Q368" s="12"/>
    </row>
    <row r="369" spans="4:17" ht="15.75" customHeight="1" x14ac:dyDescent="0.2">
      <c r="D369" s="12"/>
      <c r="E369" s="12"/>
      <c r="P369" s="12"/>
      <c r="Q369" s="12"/>
    </row>
    <row r="370" spans="4:17" ht="15.75" customHeight="1" x14ac:dyDescent="0.2">
      <c r="D370" s="12"/>
      <c r="E370" s="12"/>
      <c r="P370" s="12"/>
      <c r="Q370" s="12"/>
    </row>
    <row r="371" spans="4:17" ht="15.75" customHeight="1" x14ac:dyDescent="0.2">
      <c r="D371" s="12"/>
      <c r="E371" s="12"/>
      <c r="P371" s="12"/>
      <c r="Q371" s="12"/>
    </row>
    <row r="372" spans="4:17" ht="15.75" customHeight="1" x14ac:dyDescent="0.2">
      <c r="D372" s="12"/>
      <c r="E372" s="12"/>
      <c r="P372" s="12"/>
      <c r="Q372" s="12"/>
    </row>
    <row r="373" spans="4:17" ht="15.75" customHeight="1" x14ac:dyDescent="0.2">
      <c r="D373" s="12"/>
      <c r="E373" s="12"/>
      <c r="P373" s="12"/>
      <c r="Q373" s="12"/>
    </row>
    <row r="374" spans="4:17" ht="15.75" customHeight="1" x14ac:dyDescent="0.2">
      <c r="D374" s="12"/>
      <c r="E374" s="12"/>
      <c r="P374" s="12"/>
      <c r="Q374" s="12"/>
    </row>
    <row r="375" spans="4:17" ht="15.75" customHeight="1" x14ac:dyDescent="0.2">
      <c r="D375" s="12"/>
      <c r="E375" s="12"/>
      <c r="P375" s="12"/>
      <c r="Q375" s="12"/>
    </row>
    <row r="376" spans="4:17" ht="15.75" customHeight="1" x14ac:dyDescent="0.2">
      <c r="D376" s="12"/>
      <c r="E376" s="12"/>
      <c r="P376" s="12"/>
      <c r="Q376" s="12"/>
    </row>
    <row r="377" spans="4:17" ht="15.75" customHeight="1" x14ac:dyDescent="0.2">
      <c r="D377" s="12"/>
      <c r="E377" s="12"/>
      <c r="P377" s="12"/>
      <c r="Q377" s="12"/>
    </row>
    <row r="378" spans="4:17" ht="15.75" customHeight="1" x14ac:dyDescent="0.2">
      <c r="D378" s="12"/>
      <c r="E378" s="12"/>
      <c r="P378" s="12"/>
      <c r="Q378" s="12"/>
    </row>
    <row r="379" spans="4:17" ht="15.75" customHeight="1" x14ac:dyDescent="0.2">
      <c r="D379" s="12"/>
      <c r="E379" s="12"/>
      <c r="P379" s="12"/>
      <c r="Q379" s="12"/>
    </row>
    <row r="380" spans="4:17" ht="15.75" customHeight="1" x14ac:dyDescent="0.2">
      <c r="D380" s="12"/>
      <c r="E380" s="12"/>
      <c r="P380" s="12"/>
      <c r="Q380" s="12"/>
    </row>
    <row r="381" spans="4:17" ht="15.75" customHeight="1" x14ac:dyDescent="0.2">
      <c r="D381" s="12"/>
      <c r="E381" s="12"/>
      <c r="P381" s="12"/>
      <c r="Q381" s="12"/>
    </row>
    <row r="382" spans="4:17" ht="15.75" customHeight="1" x14ac:dyDescent="0.2">
      <c r="D382" s="12"/>
      <c r="E382" s="12"/>
      <c r="P382" s="12"/>
      <c r="Q382" s="12"/>
    </row>
    <row r="383" spans="4:17" ht="15.75" customHeight="1" x14ac:dyDescent="0.2">
      <c r="D383" s="12"/>
      <c r="E383" s="12"/>
      <c r="P383" s="12"/>
      <c r="Q383" s="12"/>
    </row>
    <row r="384" spans="4:17" ht="15.75" customHeight="1" x14ac:dyDescent="0.2">
      <c r="D384" s="12"/>
      <c r="E384" s="12"/>
      <c r="P384" s="12"/>
      <c r="Q384" s="12"/>
    </row>
    <row r="385" spans="4:17" ht="15.75" customHeight="1" x14ac:dyDescent="0.2">
      <c r="D385" s="12"/>
      <c r="E385" s="12"/>
      <c r="P385" s="12"/>
      <c r="Q385" s="12"/>
    </row>
    <row r="386" spans="4:17" ht="15.75" customHeight="1" x14ac:dyDescent="0.2">
      <c r="D386" s="12"/>
      <c r="E386" s="12"/>
      <c r="P386" s="12"/>
      <c r="Q386" s="12"/>
    </row>
    <row r="387" spans="4:17" ht="15.75" customHeight="1" x14ac:dyDescent="0.2">
      <c r="D387" s="12"/>
      <c r="E387" s="12"/>
      <c r="P387" s="12"/>
      <c r="Q387" s="12"/>
    </row>
    <row r="388" spans="4:17" ht="15.75" customHeight="1" x14ac:dyDescent="0.2">
      <c r="D388" s="12"/>
      <c r="E388" s="12"/>
      <c r="P388" s="12"/>
      <c r="Q388" s="12"/>
    </row>
    <row r="389" spans="4:17" ht="15.75" customHeight="1" x14ac:dyDescent="0.2">
      <c r="D389" s="12"/>
      <c r="E389" s="12"/>
      <c r="P389" s="12"/>
      <c r="Q389" s="12"/>
    </row>
    <row r="390" spans="4:17" ht="15.75" customHeight="1" x14ac:dyDescent="0.2">
      <c r="D390" s="12"/>
      <c r="E390" s="12"/>
      <c r="P390" s="12"/>
      <c r="Q390" s="12"/>
    </row>
    <row r="391" spans="4:17" ht="15.75" customHeight="1" x14ac:dyDescent="0.2">
      <c r="D391" s="12"/>
      <c r="E391" s="12"/>
      <c r="P391" s="12"/>
      <c r="Q391" s="12"/>
    </row>
    <row r="392" spans="4:17" ht="15.75" customHeight="1" x14ac:dyDescent="0.2">
      <c r="D392" s="12"/>
      <c r="E392" s="12"/>
      <c r="P392" s="12"/>
      <c r="Q392" s="12"/>
    </row>
    <row r="393" spans="4:17" ht="15.75" customHeight="1" x14ac:dyDescent="0.2">
      <c r="D393" s="12"/>
      <c r="E393" s="12"/>
      <c r="P393" s="12"/>
      <c r="Q393" s="12"/>
    </row>
    <row r="394" spans="4:17" ht="15.75" customHeight="1" x14ac:dyDescent="0.2">
      <c r="D394" s="12"/>
      <c r="E394" s="12"/>
      <c r="P394" s="12"/>
      <c r="Q394" s="12"/>
    </row>
    <row r="395" spans="4:17" ht="15.75" customHeight="1" x14ac:dyDescent="0.2">
      <c r="D395" s="12"/>
      <c r="E395" s="12"/>
      <c r="P395" s="12"/>
      <c r="Q395" s="12"/>
    </row>
    <row r="396" spans="4:17" ht="15.75" customHeight="1" x14ac:dyDescent="0.2">
      <c r="D396" s="12"/>
      <c r="E396" s="12"/>
      <c r="P396" s="12"/>
      <c r="Q396" s="12"/>
    </row>
    <row r="397" spans="4:17" ht="15.75" customHeight="1" x14ac:dyDescent="0.2">
      <c r="D397" s="12"/>
      <c r="E397" s="12"/>
      <c r="P397" s="12"/>
      <c r="Q397" s="12"/>
    </row>
    <row r="398" spans="4:17" ht="15.75" customHeight="1" x14ac:dyDescent="0.2">
      <c r="D398" s="12"/>
      <c r="E398" s="12"/>
      <c r="P398" s="12"/>
      <c r="Q398" s="12"/>
    </row>
    <row r="399" spans="4:17" ht="15.75" customHeight="1" x14ac:dyDescent="0.2">
      <c r="D399" s="12"/>
      <c r="E399" s="12"/>
      <c r="P399" s="12"/>
      <c r="Q399" s="12"/>
    </row>
    <row r="400" spans="4:17" ht="15.75" customHeight="1" x14ac:dyDescent="0.2">
      <c r="D400" s="12"/>
      <c r="E400" s="12"/>
      <c r="P400" s="12"/>
      <c r="Q400" s="12"/>
    </row>
    <row r="401" spans="4:17" ht="15.75" customHeight="1" x14ac:dyDescent="0.2">
      <c r="D401" s="12"/>
      <c r="E401" s="12"/>
      <c r="P401" s="12"/>
      <c r="Q401" s="12"/>
    </row>
    <row r="402" spans="4:17" ht="15.75" customHeight="1" x14ac:dyDescent="0.2">
      <c r="D402" s="12"/>
      <c r="E402" s="12"/>
      <c r="P402" s="12"/>
      <c r="Q402" s="12"/>
    </row>
    <row r="403" spans="4:17" ht="15.75" customHeight="1" x14ac:dyDescent="0.2">
      <c r="D403" s="12"/>
      <c r="E403" s="12"/>
      <c r="P403" s="12"/>
      <c r="Q403" s="12"/>
    </row>
    <row r="404" spans="4:17" ht="15.75" customHeight="1" x14ac:dyDescent="0.2">
      <c r="D404" s="12"/>
      <c r="E404" s="12"/>
      <c r="P404" s="12"/>
      <c r="Q404" s="12"/>
    </row>
    <row r="405" spans="4:17" ht="15.75" customHeight="1" x14ac:dyDescent="0.2">
      <c r="D405" s="12"/>
      <c r="E405" s="12"/>
      <c r="P405" s="12"/>
      <c r="Q405" s="12"/>
    </row>
    <row r="406" spans="4:17" ht="15.75" customHeight="1" x14ac:dyDescent="0.2">
      <c r="D406" s="12"/>
      <c r="E406" s="12"/>
      <c r="P406" s="12"/>
      <c r="Q406" s="12"/>
    </row>
    <row r="407" spans="4:17" ht="15.75" customHeight="1" x14ac:dyDescent="0.2">
      <c r="D407" s="12"/>
      <c r="E407" s="12"/>
      <c r="P407" s="12"/>
      <c r="Q407" s="12"/>
    </row>
    <row r="408" spans="4:17" ht="15.75" customHeight="1" x14ac:dyDescent="0.2">
      <c r="D408" s="12"/>
      <c r="E408" s="12"/>
      <c r="P408" s="12"/>
      <c r="Q408" s="12"/>
    </row>
    <row r="409" spans="4:17" ht="15.75" customHeight="1" x14ac:dyDescent="0.2">
      <c r="D409" s="12"/>
      <c r="E409" s="12"/>
      <c r="P409" s="12"/>
      <c r="Q409" s="12"/>
    </row>
    <row r="410" spans="4:17" ht="15.75" customHeight="1" x14ac:dyDescent="0.2">
      <c r="D410" s="12"/>
      <c r="E410" s="12"/>
      <c r="P410" s="12"/>
      <c r="Q410" s="12"/>
    </row>
    <row r="411" spans="4:17" ht="15.75" customHeight="1" x14ac:dyDescent="0.2">
      <c r="D411" s="12"/>
      <c r="E411" s="12"/>
      <c r="P411" s="12"/>
      <c r="Q411" s="12"/>
    </row>
    <row r="412" spans="4:17" ht="15.75" customHeight="1" x14ac:dyDescent="0.2">
      <c r="D412" s="12"/>
      <c r="E412" s="12"/>
      <c r="P412" s="12"/>
      <c r="Q412" s="12"/>
    </row>
    <row r="413" spans="4:17" ht="15.75" customHeight="1" x14ac:dyDescent="0.2">
      <c r="D413" s="12"/>
      <c r="E413" s="12"/>
      <c r="P413" s="12"/>
      <c r="Q413" s="12"/>
    </row>
    <row r="414" spans="4:17" ht="15.75" customHeight="1" x14ac:dyDescent="0.2">
      <c r="D414" s="12"/>
      <c r="E414" s="12"/>
      <c r="P414" s="12"/>
      <c r="Q414" s="12"/>
    </row>
    <row r="415" spans="4:17" ht="15.75" customHeight="1" x14ac:dyDescent="0.2">
      <c r="D415" s="12"/>
      <c r="E415" s="12"/>
      <c r="P415" s="12"/>
      <c r="Q415" s="12"/>
    </row>
    <row r="416" spans="4:17" ht="15.75" customHeight="1" x14ac:dyDescent="0.2">
      <c r="D416" s="12"/>
      <c r="E416" s="12"/>
      <c r="P416" s="12"/>
      <c r="Q416" s="12"/>
    </row>
    <row r="417" spans="4:17" ht="15.75" customHeight="1" x14ac:dyDescent="0.2">
      <c r="D417" s="12"/>
      <c r="E417" s="12"/>
      <c r="P417" s="12"/>
      <c r="Q417" s="12"/>
    </row>
    <row r="418" spans="4:17" ht="15.75" customHeight="1" x14ac:dyDescent="0.2">
      <c r="D418" s="12"/>
      <c r="E418" s="12"/>
      <c r="P418" s="12"/>
      <c r="Q418" s="12"/>
    </row>
    <row r="419" spans="4:17" ht="15.75" customHeight="1" x14ac:dyDescent="0.2">
      <c r="D419" s="12"/>
      <c r="E419" s="12"/>
      <c r="P419" s="12"/>
      <c r="Q419" s="12"/>
    </row>
    <row r="420" spans="4:17" ht="15.75" customHeight="1" x14ac:dyDescent="0.2">
      <c r="D420" s="12"/>
      <c r="E420" s="12"/>
      <c r="P420" s="12"/>
      <c r="Q420" s="12"/>
    </row>
    <row r="421" spans="4:17" ht="15.75" customHeight="1" x14ac:dyDescent="0.2">
      <c r="D421" s="12"/>
      <c r="E421" s="12"/>
      <c r="P421" s="12"/>
      <c r="Q421" s="12"/>
    </row>
    <row r="422" spans="4:17" ht="15.75" customHeight="1" x14ac:dyDescent="0.2">
      <c r="D422" s="12"/>
      <c r="E422" s="12"/>
      <c r="P422" s="12"/>
      <c r="Q422" s="12"/>
    </row>
    <row r="423" spans="4:17" ht="15.75" customHeight="1" x14ac:dyDescent="0.2">
      <c r="D423" s="12"/>
      <c r="E423" s="12"/>
      <c r="P423" s="12"/>
      <c r="Q423" s="12"/>
    </row>
    <row r="424" spans="4:17" ht="15.75" customHeight="1" x14ac:dyDescent="0.2">
      <c r="D424" s="12"/>
      <c r="E424" s="12"/>
      <c r="P424" s="12"/>
      <c r="Q424" s="12"/>
    </row>
    <row r="425" spans="4:17" ht="15.75" customHeight="1" x14ac:dyDescent="0.2">
      <c r="D425" s="12"/>
      <c r="E425" s="12"/>
      <c r="P425" s="12"/>
      <c r="Q425" s="12"/>
    </row>
    <row r="426" spans="4:17" ht="15.75" customHeight="1" x14ac:dyDescent="0.2">
      <c r="D426" s="12"/>
      <c r="E426" s="12"/>
      <c r="P426" s="12"/>
      <c r="Q426" s="12"/>
    </row>
    <row r="427" spans="4:17" ht="15.75" customHeight="1" x14ac:dyDescent="0.2">
      <c r="D427" s="12"/>
      <c r="E427" s="12"/>
      <c r="P427" s="12"/>
      <c r="Q427" s="12"/>
    </row>
    <row r="428" spans="4:17" ht="15.75" customHeight="1" x14ac:dyDescent="0.2">
      <c r="D428" s="12"/>
      <c r="E428" s="12"/>
      <c r="P428" s="12"/>
      <c r="Q428" s="12"/>
    </row>
    <row r="429" spans="4:17" ht="15.75" customHeight="1" x14ac:dyDescent="0.2">
      <c r="D429" s="12"/>
      <c r="E429" s="12"/>
      <c r="P429" s="12"/>
      <c r="Q429" s="12"/>
    </row>
    <row r="430" spans="4:17" ht="15.75" customHeight="1" x14ac:dyDescent="0.2">
      <c r="D430" s="12"/>
      <c r="E430" s="12"/>
      <c r="P430" s="12"/>
      <c r="Q430" s="12"/>
    </row>
    <row r="431" spans="4:17" ht="15.75" customHeight="1" x14ac:dyDescent="0.2">
      <c r="D431" s="12"/>
      <c r="E431" s="12"/>
      <c r="P431" s="12"/>
      <c r="Q431" s="12"/>
    </row>
    <row r="432" spans="4:17" ht="15.75" customHeight="1" x14ac:dyDescent="0.2">
      <c r="D432" s="12"/>
      <c r="E432" s="12"/>
      <c r="P432" s="12"/>
      <c r="Q432" s="12"/>
    </row>
    <row r="433" spans="4:17" ht="15.75" customHeight="1" x14ac:dyDescent="0.2">
      <c r="D433" s="12"/>
      <c r="E433" s="12"/>
      <c r="P433" s="12"/>
      <c r="Q433" s="12"/>
    </row>
    <row r="434" spans="4:17" ht="15.75" customHeight="1" x14ac:dyDescent="0.2">
      <c r="D434" s="12"/>
      <c r="E434" s="12"/>
      <c r="P434" s="12"/>
      <c r="Q434" s="12"/>
    </row>
    <row r="435" spans="4:17" ht="15.75" customHeight="1" x14ac:dyDescent="0.2">
      <c r="D435" s="12"/>
      <c r="E435" s="12"/>
      <c r="P435" s="12"/>
      <c r="Q435" s="12"/>
    </row>
    <row r="436" spans="4:17" ht="15.75" customHeight="1" x14ac:dyDescent="0.2">
      <c r="D436" s="12"/>
      <c r="E436" s="12"/>
      <c r="P436" s="12"/>
      <c r="Q436" s="12"/>
    </row>
    <row r="437" spans="4:17" ht="15.75" customHeight="1" x14ac:dyDescent="0.2">
      <c r="D437" s="12"/>
      <c r="E437" s="12"/>
      <c r="P437" s="12"/>
      <c r="Q437" s="12"/>
    </row>
    <row r="438" spans="4:17" ht="15.75" customHeight="1" x14ac:dyDescent="0.2">
      <c r="D438" s="12"/>
      <c r="E438" s="12"/>
      <c r="P438" s="12"/>
      <c r="Q438" s="12"/>
    </row>
    <row r="439" spans="4:17" ht="15.75" customHeight="1" x14ac:dyDescent="0.2">
      <c r="D439" s="12"/>
      <c r="E439" s="12"/>
      <c r="P439" s="12"/>
      <c r="Q439" s="12"/>
    </row>
    <row r="440" spans="4:17" ht="15.75" customHeight="1" x14ac:dyDescent="0.2">
      <c r="D440" s="12"/>
      <c r="E440" s="12"/>
      <c r="P440" s="12"/>
      <c r="Q440" s="12"/>
    </row>
    <row r="441" spans="4:17" ht="15.75" customHeight="1" x14ac:dyDescent="0.2">
      <c r="D441" s="12"/>
      <c r="E441" s="12"/>
      <c r="P441" s="12"/>
      <c r="Q441" s="12"/>
    </row>
    <row r="442" spans="4:17" ht="15.75" customHeight="1" x14ac:dyDescent="0.2">
      <c r="D442" s="12"/>
      <c r="E442" s="12"/>
      <c r="P442" s="12"/>
      <c r="Q442" s="12"/>
    </row>
    <row r="443" spans="4:17" ht="15.75" customHeight="1" x14ac:dyDescent="0.2">
      <c r="D443" s="12"/>
      <c r="E443" s="12"/>
      <c r="P443" s="12"/>
      <c r="Q443" s="12"/>
    </row>
    <row r="444" spans="4:17" ht="15.75" customHeight="1" x14ac:dyDescent="0.2">
      <c r="D444" s="12"/>
      <c r="E444" s="12"/>
      <c r="P444" s="12"/>
      <c r="Q444" s="12"/>
    </row>
    <row r="445" spans="4:17" ht="15.75" customHeight="1" x14ac:dyDescent="0.2">
      <c r="D445" s="12"/>
      <c r="E445" s="12"/>
      <c r="P445" s="12"/>
      <c r="Q445" s="12"/>
    </row>
    <row r="446" spans="4:17" ht="15.75" customHeight="1" x14ac:dyDescent="0.2">
      <c r="D446" s="12"/>
      <c r="E446" s="12"/>
      <c r="P446" s="12"/>
      <c r="Q446" s="12"/>
    </row>
    <row r="447" spans="4:17" ht="15.75" customHeight="1" x14ac:dyDescent="0.2">
      <c r="D447" s="12"/>
      <c r="E447" s="12"/>
      <c r="P447" s="12"/>
      <c r="Q447" s="12"/>
    </row>
    <row r="448" spans="4:17" ht="15.75" customHeight="1" x14ac:dyDescent="0.2">
      <c r="D448" s="12"/>
      <c r="E448" s="12"/>
      <c r="P448" s="12"/>
      <c r="Q448" s="12"/>
    </row>
    <row r="449" spans="4:17" ht="15.75" customHeight="1" x14ac:dyDescent="0.2">
      <c r="D449" s="12"/>
      <c r="E449" s="12"/>
      <c r="P449" s="12"/>
      <c r="Q449" s="12"/>
    </row>
    <row r="450" spans="4:17" ht="15.75" customHeight="1" x14ac:dyDescent="0.2">
      <c r="D450" s="12"/>
      <c r="E450" s="12"/>
      <c r="P450" s="12"/>
      <c r="Q450" s="12"/>
    </row>
    <row r="451" spans="4:17" ht="15.75" customHeight="1" x14ac:dyDescent="0.2">
      <c r="D451" s="12"/>
      <c r="E451" s="12"/>
      <c r="P451" s="12"/>
      <c r="Q451" s="12"/>
    </row>
    <row r="452" spans="4:17" ht="15.75" customHeight="1" x14ac:dyDescent="0.2">
      <c r="D452" s="12"/>
      <c r="E452" s="12"/>
      <c r="P452" s="12"/>
      <c r="Q452" s="12"/>
    </row>
    <row r="453" spans="4:17" ht="15.75" customHeight="1" x14ac:dyDescent="0.2">
      <c r="D453" s="12"/>
      <c r="E453" s="12"/>
      <c r="P453" s="12"/>
      <c r="Q453" s="12"/>
    </row>
    <row r="454" spans="4:17" ht="15.75" customHeight="1" x14ac:dyDescent="0.2">
      <c r="D454" s="12"/>
      <c r="E454" s="12"/>
      <c r="P454" s="12"/>
      <c r="Q454" s="12"/>
    </row>
    <row r="455" spans="4:17" ht="15.75" customHeight="1" x14ac:dyDescent="0.2">
      <c r="D455" s="12"/>
      <c r="E455" s="12"/>
      <c r="P455" s="12"/>
      <c r="Q455" s="12"/>
    </row>
    <row r="456" spans="4:17" ht="15.75" customHeight="1" x14ac:dyDescent="0.2">
      <c r="D456" s="12"/>
      <c r="E456" s="12"/>
      <c r="P456" s="12"/>
      <c r="Q456" s="12"/>
    </row>
    <row r="457" spans="4:17" ht="15.75" customHeight="1" x14ac:dyDescent="0.2">
      <c r="D457" s="12"/>
      <c r="E457" s="12"/>
      <c r="P457" s="12"/>
      <c r="Q457" s="12"/>
    </row>
    <row r="458" spans="4:17" ht="15.75" customHeight="1" x14ac:dyDescent="0.2">
      <c r="D458" s="12"/>
      <c r="E458" s="12"/>
      <c r="P458" s="12"/>
      <c r="Q458" s="12"/>
    </row>
    <row r="459" spans="4:17" ht="15.75" customHeight="1" x14ac:dyDescent="0.2">
      <c r="D459" s="12"/>
      <c r="E459" s="12"/>
      <c r="P459" s="12"/>
      <c r="Q459" s="12"/>
    </row>
    <row r="460" spans="4:17" ht="15.75" customHeight="1" x14ac:dyDescent="0.2">
      <c r="D460" s="12"/>
      <c r="E460" s="12"/>
      <c r="P460" s="12"/>
      <c r="Q460" s="12"/>
    </row>
    <row r="461" spans="4:17" ht="15.75" customHeight="1" x14ac:dyDescent="0.2">
      <c r="D461" s="12"/>
      <c r="E461" s="12"/>
      <c r="P461" s="12"/>
      <c r="Q461" s="12"/>
    </row>
    <row r="462" spans="4:17" ht="15.75" customHeight="1" x14ac:dyDescent="0.2">
      <c r="D462" s="12"/>
      <c r="E462" s="12"/>
      <c r="P462" s="12"/>
      <c r="Q462" s="12"/>
    </row>
    <row r="463" spans="4:17" ht="15.75" customHeight="1" x14ac:dyDescent="0.2">
      <c r="D463" s="12"/>
      <c r="E463" s="12"/>
      <c r="P463" s="12"/>
      <c r="Q463" s="12"/>
    </row>
    <row r="464" spans="4:17" ht="15.75" customHeight="1" x14ac:dyDescent="0.2">
      <c r="D464" s="12"/>
      <c r="E464" s="12"/>
      <c r="P464" s="12"/>
      <c r="Q464" s="12"/>
    </row>
    <row r="465" spans="4:17" ht="15.75" customHeight="1" x14ac:dyDescent="0.2">
      <c r="D465" s="12"/>
      <c r="E465" s="12"/>
      <c r="P465" s="12"/>
      <c r="Q465" s="12"/>
    </row>
    <row r="466" spans="4:17" ht="15.75" customHeight="1" x14ac:dyDescent="0.2">
      <c r="D466" s="12"/>
      <c r="E466" s="12"/>
      <c r="P466" s="12"/>
      <c r="Q466" s="12"/>
    </row>
    <row r="467" spans="4:17" ht="15.75" customHeight="1" x14ac:dyDescent="0.2">
      <c r="D467" s="12"/>
      <c r="E467" s="12"/>
      <c r="P467" s="12"/>
      <c r="Q467" s="12"/>
    </row>
    <row r="468" spans="4:17" ht="15.75" customHeight="1" x14ac:dyDescent="0.2">
      <c r="D468" s="12"/>
      <c r="E468" s="12"/>
      <c r="P468" s="12"/>
      <c r="Q468" s="12"/>
    </row>
    <row r="469" spans="4:17" ht="15.75" customHeight="1" x14ac:dyDescent="0.2">
      <c r="D469" s="12"/>
      <c r="E469" s="12"/>
      <c r="P469" s="12"/>
      <c r="Q469" s="12"/>
    </row>
    <row r="470" spans="4:17" ht="15.75" customHeight="1" x14ac:dyDescent="0.2">
      <c r="D470" s="12"/>
      <c r="E470" s="12"/>
      <c r="P470" s="12"/>
      <c r="Q470" s="12"/>
    </row>
    <row r="471" spans="4:17" ht="15.75" customHeight="1" x14ac:dyDescent="0.2">
      <c r="D471" s="12"/>
      <c r="E471" s="12"/>
      <c r="P471" s="12"/>
      <c r="Q471" s="12"/>
    </row>
    <row r="472" spans="4:17" ht="15.75" customHeight="1" x14ac:dyDescent="0.2">
      <c r="D472" s="12"/>
      <c r="E472" s="12"/>
      <c r="P472" s="12"/>
      <c r="Q472" s="12"/>
    </row>
    <row r="473" spans="4:17" ht="15.75" customHeight="1" x14ac:dyDescent="0.2">
      <c r="D473" s="12"/>
      <c r="E473" s="12"/>
      <c r="P473" s="12"/>
      <c r="Q473" s="12"/>
    </row>
    <row r="474" spans="4:17" ht="15.75" customHeight="1" x14ac:dyDescent="0.2">
      <c r="D474" s="12"/>
      <c r="E474" s="12"/>
      <c r="P474" s="12"/>
      <c r="Q474" s="12"/>
    </row>
    <row r="475" spans="4:17" ht="15.75" customHeight="1" x14ac:dyDescent="0.2">
      <c r="D475" s="12"/>
      <c r="E475" s="12"/>
      <c r="P475" s="12"/>
      <c r="Q475" s="12"/>
    </row>
    <row r="476" spans="4:17" ht="15.75" customHeight="1" x14ac:dyDescent="0.2">
      <c r="D476" s="12"/>
      <c r="E476" s="12"/>
      <c r="P476" s="12"/>
      <c r="Q476" s="12"/>
    </row>
    <row r="477" spans="4:17" ht="15.75" customHeight="1" x14ac:dyDescent="0.2">
      <c r="D477" s="12"/>
      <c r="E477" s="12"/>
      <c r="P477" s="12"/>
      <c r="Q477" s="12"/>
    </row>
    <row r="478" spans="4:17" ht="15.75" customHeight="1" x14ac:dyDescent="0.2">
      <c r="D478" s="12"/>
      <c r="E478" s="12"/>
      <c r="P478" s="12"/>
      <c r="Q478" s="12"/>
    </row>
    <row r="479" spans="4:17" ht="15.75" customHeight="1" x14ac:dyDescent="0.2">
      <c r="D479" s="12"/>
      <c r="E479" s="12"/>
      <c r="P479" s="12"/>
      <c r="Q479" s="12"/>
    </row>
    <row r="480" spans="4:17" ht="15.75" customHeight="1" x14ac:dyDescent="0.2">
      <c r="D480" s="12"/>
      <c r="E480" s="12"/>
      <c r="P480" s="12"/>
      <c r="Q480" s="12"/>
    </row>
    <row r="481" spans="4:17" ht="15.75" customHeight="1" x14ac:dyDescent="0.2">
      <c r="D481" s="12"/>
      <c r="E481" s="12"/>
      <c r="P481" s="12"/>
      <c r="Q481" s="12"/>
    </row>
    <row r="482" spans="4:17" ht="15.75" customHeight="1" x14ac:dyDescent="0.2">
      <c r="D482" s="12"/>
      <c r="E482" s="12"/>
      <c r="P482" s="12"/>
      <c r="Q482" s="12"/>
    </row>
    <row r="483" spans="4:17" ht="15.75" customHeight="1" x14ac:dyDescent="0.2">
      <c r="D483" s="12"/>
      <c r="E483" s="12"/>
      <c r="P483" s="12"/>
      <c r="Q483" s="12"/>
    </row>
    <row r="484" spans="4:17" ht="15.75" customHeight="1" x14ac:dyDescent="0.2">
      <c r="D484" s="12"/>
      <c r="E484" s="12"/>
      <c r="P484" s="12"/>
      <c r="Q484" s="12"/>
    </row>
    <row r="485" spans="4:17" ht="15.75" customHeight="1" x14ac:dyDescent="0.2">
      <c r="D485" s="12"/>
      <c r="E485" s="12"/>
      <c r="P485" s="12"/>
      <c r="Q485" s="12"/>
    </row>
    <row r="486" spans="4:17" ht="15.75" customHeight="1" x14ac:dyDescent="0.2">
      <c r="D486" s="12"/>
      <c r="E486" s="12"/>
      <c r="P486" s="12"/>
      <c r="Q486" s="12"/>
    </row>
    <row r="487" spans="4:17" ht="15.75" customHeight="1" x14ac:dyDescent="0.2">
      <c r="D487" s="12"/>
      <c r="E487" s="12"/>
      <c r="P487" s="12"/>
      <c r="Q487" s="12"/>
    </row>
    <row r="488" spans="4:17" ht="15.75" customHeight="1" x14ac:dyDescent="0.2">
      <c r="D488" s="12"/>
      <c r="E488" s="12"/>
      <c r="P488" s="12"/>
      <c r="Q488" s="12"/>
    </row>
    <row r="489" spans="4:17" ht="15.75" customHeight="1" x14ac:dyDescent="0.2">
      <c r="D489" s="12"/>
      <c r="E489" s="12"/>
      <c r="P489" s="12"/>
      <c r="Q489" s="12"/>
    </row>
    <row r="490" spans="4:17" ht="15.75" customHeight="1" x14ac:dyDescent="0.2">
      <c r="D490" s="12"/>
      <c r="E490" s="12"/>
      <c r="P490" s="12"/>
      <c r="Q490" s="12"/>
    </row>
    <row r="491" spans="4:17" ht="15.75" customHeight="1" x14ac:dyDescent="0.2">
      <c r="D491" s="12"/>
      <c r="E491" s="12"/>
      <c r="P491" s="12"/>
      <c r="Q491" s="12"/>
    </row>
    <row r="492" spans="4:17" ht="15.75" customHeight="1" x14ac:dyDescent="0.2">
      <c r="D492" s="12"/>
      <c r="E492" s="12"/>
      <c r="P492" s="12"/>
      <c r="Q492" s="12"/>
    </row>
    <row r="493" spans="4:17" ht="15.75" customHeight="1" x14ac:dyDescent="0.2">
      <c r="D493" s="12"/>
      <c r="E493" s="12"/>
      <c r="P493" s="12"/>
      <c r="Q493" s="12"/>
    </row>
    <row r="494" spans="4:17" ht="15.75" customHeight="1" x14ac:dyDescent="0.2">
      <c r="D494" s="12"/>
      <c r="E494" s="12"/>
      <c r="P494" s="12"/>
      <c r="Q494" s="12"/>
    </row>
    <row r="495" spans="4:17" ht="15.75" customHeight="1" x14ac:dyDescent="0.2">
      <c r="D495" s="12"/>
      <c r="E495" s="12"/>
      <c r="P495" s="12"/>
      <c r="Q495" s="12"/>
    </row>
    <row r="496" spans="4:17" ht="15.75" customHeight="1" x14ac:dyDescent="0.2">
      <c r="D496" s="12"/>
      <c r="E496" s="12"/>
      <c r="P496" s="12"/>
      <c r="Q496" s="12"/>
    </row>
    <row r="497" spans="4:17" ht="15.75" customHeight="1" x14ac:dyDescent="0.2">
      <c r="D497" s="12"/>
      <c r="E497" s="12"/>
      <c r="P497" s="12"/>
      <c r="Q497" s="12"/>
    </row>
    <row r="498" spans="4:17" ht="15.75" customHeight="1" x14ac:dyDescent="0.2">
      <c r="D498" s="12"/>
      <c r="E498" s="12"/>
      <c r="P498" s="12"/>
      <c r="Q498" s="12"/>
    </row>
    <row r="499" spans="4:17" ht="15.75" customHeight="1" x14ac:dyDescent="0.2">
      <c r="D499" s="12"/>
      <c r="E499" s="12"/>
      <c r="P499" s="12"/>
      <c r="Q499" s="12"/>
    </row>
    <row r="500" spans="4:17" ht="15.75" customHeight="1" x14ac:dyDescent="0.2">
      <c r="D500" s="12"/>
      <c r="E500" s="12"/>
      <c r="P500" s="12"/>
      <c r="Q500" s="12"/>
    </row>
    <row r="501" spans="4:17" ht="15.75" customHeight="1" x14ac:dyDescent="0.2">
      <c r="D501" s="12"/>
      <c r="E501" s="12"/>
      <c r="P501" s="12"/>
      <c r="Q501" s="12"/>
    </row>
    <row r="502" spans="4:17" ht="15.75" customHeight="1" x14ac:dyDescent="0.2">
      <c r="D502" s="12"/>
      <c r="E502" s="12"/>
      <c r="P502" s="12"/>
      <c r="Q502" s="12"/>
    </row>
    <row r="503" spans="4:17" ht="15.75" customHeight="1" x14ac:dyDescent="0.2">
      <c r="D503" s="12"/>
      <c r="E503" s="12"/>
      <c r="P503" s="12"/>
      <c r="Q503" s="12"/>
    </row>
    <row r="504" spans="4:17" ht="15.75" customHeight="1" x14ac:dyDescent="0.2">
      <c r="D504" s="12"/>
      <c r="E504" s="12"/>
      <c r="P504" s="12"/>
      <c r="Q504" s="12"/>
    </row>
    <row r="505" spans="4:17" ht="15.75" customHeight="1" x14ac:dyDescent="0.2">
      <c r="D505" s="12"/>
      <c r="E505" s="12"/>
      <c r="P505" s="12"/>
      <c r="Q505" s="12"/>
    </row>
    <row r="506" spans="4:17" ht="15.75" customHeight="1" x14ac:dyDescent="0.2">
      <c r="D506" s="12"/>
      <c r="E506" s="12"/>
      <c r="P506" s="12"/>
      <c r="Q506" s="12"/>
    </row>
    <row r="507" spans="4:17" ht="15.75" customHeight="1" x14ac:dyDescent="0.2">
      <c r="D507" s="12"/>
      <c r="E507" s="12"/>
      <c r="P507" s="12"/>
      <c r="Q507" s="12"/>
    </row>
    <row r="508" spans="4:17" ht="15.75" customHeight="1" x14ac:dyDescent="0.2">
      <c r="D508" s="12"/>
      <c r="E508" s="12"/>
      <c r="P508" s="12"/>
      <c r="Q508" s="12"/>
    </row>
    <row r="509" spans="4:17" ht="15.75" customHeight="1" x14ac:dyDescent="0.2">
      <c r="D509" s="12"/>
      <c r="E509" s="12"/>
      <c r="P509" s="12"/>
      <c r="Q509" s="12"/>
    </row>
    <row r="510" spans="4:17" ht="15.75" customHeight="1" x14ac:dyDescent="0.2">
      <c r="D510" s="12"/>
      <c r="E510" s="12"/>
      <c r="P510" s="12"/>
      <c r="Q510" s="12"/>
    </row>
    <row r="511" spans="4:17" ht="15.75" customHeight="1" x14ac:dyDescent="0.2">
      <c r="D511" s="12"/>
      <c r="E511" s="12"/>
      <c r="P511" s="12"/>
      <c r="Q511" s="12"/>
    </row>
    <row r="512" spans="4:17" ht="15.75" customHeight="1" x14ac:dyDescent="0.2">
      <c r="D512" s="12"/>
      <c r="E512" s="12"/>
      <c r="P512" s="12"/>
      <c r="Q512" s="12"/>
    </row>
    <row r="513" spans="4:17" ht="15.75" customHeight="1" x14ac:dyDescent="0.2">
      <c r="D513" s="12"/>
      <c r="E513" s="12"/>
      <c r="P513" s="12"/>
      <c r="Q513" s="12"/>
    </row>
    <row r="514" spans="4:17" ht="15.75" customHeight="1" x14ac:dyDescent="0.2">
      <c r="D514" s="12"/>
      <c r="E514" s="12"/>
      <c r="P514" s="12"/>
      <c r="Q514" s="12"/>
    </row>
    <row r="515" spans="4:17" ht="15.75" customHeight="1" x14ac:dyDescent="0.2">
      <c r="D515" s="12"/>
      <c r="E515" s="12"/>
      <c r="P515" s="12"/>
      <c r="Q515" s="12"/>
    </row>
    <row r="516" spans="4:17" ht="15.75" customHeight="1" x14ac:dyDescent="0.2">
      <c r="D516" s="12"/>
      <c r="E516" s="12"/>
      <c r="P516" s="12"/>
      <c r="Q516" s="12"/>
    </row>
    <row r="517" spans="4:17" ht="15.75" customHeight="1" x14ac:dyDescent="0.2">
      <c r="D517" s="12"/>
      <c r="E517" s="12"/>
      <c r="P517" s="12"/>
      <c r="Q517" s="12"/>
    </row>
    <row r="518" spans="4:17" ht="15.75" customHeight="1" x14ac:dyDescent="0.2">
      <c r="D518" s="12"/>
      <c r="E518" s="12"/>
      <c r="P518" s="12"/>
      <c r="Q518" s="12"/>
    </row>
    <row r="519" spans="4:17" ht="15.75" customHeight="1" x14ac:dyDescent="0.2">
      <c r="D519" s="12"/>
      <c r="E519" s="12"/>
      <c r="P519" s="12"/>
      <c r="Q519" s="12"/>
    </row>
    <row r="520" spans="4:17" ht="15.75" customHeight="1" x14ac:dyDescent="0.2">
      <c r="D520" s="12"/>
      <c r="E520" s="12"/>
      <c r="P520" s="12"/>
      <c r="Q520" s="12"/>
    </row>
    <row r="521" spans="4:17" ht="15.75" customHeight="1" x14ac:dyDescent="0.2">
      <c r="D521" s="12"/>
      <c r="E521" s="12"/>
      <c r="P521" s="12"/>
      <c r="Q521" s="12"/>
    </row>
    <row r="522" spans="4:17" ht="15.75" customHeight="1" x14ac:dyDescent="0.2">
      <c r="D522" s="12"/>
      <c r="E522" s="12"/>
      <c r="P522" s="12"/>
      <c r="Q522" s="12"/>
    </row>
    <row r="523" spans="4:17" ht="15.75" customHeight="1" x14ac:dyDescent="0.2">
      <c r="D523" s="12"/>
      <c r="E523" s="12"/>
      <c r="P523" s="12"/>
      <c r="Q523" s="12"/>
    </row>
    <row r="524" spans="4:17" ht="15.75" customHeight="1" x14ac:dyDescent="0.2">
      <c r="D524" s="12"/>
      <c r="E524" s="12"/>
      <c r="P524" s="12"/>
      <c r="Q524" s="12"/>
    </row>
    <row r="525" spans="4:17" ht="15.75" customHeight="1" x14ac:dyDescent="0.2">
      <c r="D525" s="12"/>
      <c r="E525" s="12"/>
      <c r="P525" s="12"/>
      <c r="Q525" s="12"/>
    </row>
    <row r="526" spans="4:17" ht="15.75" customHeight="1" x14ac:dyDescent="0.2">
      <c r="D526" s="12"/>
      <c r="E526" s="12"/>
      <c r="P526" s="12"/>
      <c r="Q526" s="12"/>
    </row>
    <row r="527" spans="4:17" ht="15.75" customHeight="1" x14ac:dyDescent="0.2">
      <c r="D527" s="12"/>
      <c r="E527" s="12"/>
      <c r="P527" s="12"/>
      <c r="Q527" s="12"/>
    </row>
    <row r="528" spans="4:17" ht="15.75" customHeight="1" x14ac:dyDescent="0.2">
      <c r="D528" s="12"/>
      <c r="E528" s="12"/>
      <c r="P528" s="12"/>
      <c r="Q528" s="12"/>
    </row>
    <row r="529" spans="4:17" ht="15.75" customHeight="1" x14ac:dyDescent="0.2">
      <c r="D529" s="12"/>
      <c r="E529" s="12"/>
      <c r="P529" s="12"/>
      <c r="Q529" s="12"/>
    </row>
    <row r="530" spans="4:17" ht="15.75" customHeight="1" x14ac:dyDescent="0.2">
      <c r="D530" s="12"/>
      <c r="E530" s="12"/>
      <c r="P530" s="12"/>
      <c r="Q530" s="12"/>
    </row>
    <row r="531" spans="4:17" ht="15.75" customHeight="1" x14ac:dyDescent="0.2">
      <c r="D531" s="12"/>
      <c r="E531" s="12"/>
      <c r="P531" s="12"/>
      <c r="Q531" s="12"/>
    </row>
    <row r="532" spans="4:17" ht="15.75" customHeight="1" x14ac:dyDescent="0.2">
      <c r="D532" s="12"/>
      <c r="E532" s="12"/>
      <c r="P532" s="12"/>
      <c r="Q532" s="12"/>
    </row>
    <row r="533" spans="4:17" ht="15.75" customHeight="1" x14ac:dyDescent="0.2">
      <c r="D533" s="12"/>
      <c r="E533" s="12"/>
      <c r="P533" s="12"/>
      <c r="Q533" s="12"/>
    </row>
    <row r="534" spans="4:17" ht="15.75" customHeight="1" x14ac:dyDescent="0.2">
      <c r="D534" s="12"/>
      <c r="E534" s="12"/>
      <c r="P534" s="12"/>
      <c r="Q534" s="12"/>
    </row>
    <row r="535" spans="4:17" ht="15.75" customHeight="1" x14ac:dyDescent="0.2">
      <c r="D535" s="12"/>
      <c r="E535" s="12"/>
      <c r="P535" s="12"/>
      <c r="Q535" s="12"/>
    </row>
    <row r="536" spans="4:17" ht="15.75" customHeight="1" x14ac:dyDescent="0.2">
      <c r="D536" s="12"/>
      <c r="E536" s="12"/>
      <c r="P536" s="12"/>
      <c r="Q536" s="12"/>
    </row>
    <row r="537" spans="4:17" ht="15.75" customHeight="1" x14ac:dyDescent="0.2">
      <c r="D537" s="12"/>
      <c r="E537" s="12"/>
      <c r="P537" s="12"/>
      <c r="Q537" s="12"/>
    </row>
    <row r="538" spans="4:17" ht="15.75" customHeight="1" x14ac:dyDescent="0.2">
      <c r="D538" s="12"/>
      <c r="E538" s="12"/>
      <c r="P538" s="12"/>
      <c r="Q538" s="12"/>
    </row>
    <row r="539" spans="4:17" ht="15.75" customHeight="1" x14ac:dyDescent="0.2">
      <c r="D539" s="12"/>
      <c r="E539" s="12"/>
      <c r="P539" s="12"/>
      <c r="Q539" s="12"/>
    </row>
    <row r="540" spans="4:17" ht="15.75" customHeight="1" x14ac:dyDescent="0.2">
      <c r="D540" s="12"/>
      <c r="E540" s="12"/>
      <c r="P540" s="12"/>
      <c r="Q540" s="12"/>
    </row>
    <row r="541" spans="4:17" ht="15.75" customHeight="1" x14ac:dyDescent="0.2">
      <c r="D541" s="12"/>
      <c r="E541" s="12"/>
      <c r="P541" s="12"/>
      <c r="Q541" s="12"/>
    </row>
    <row r="542" spans="4:17" ht="15.75" customHeight="1" x14ac:dyDescent="0.2">
      <c r="D542" s="12"/>
      <c r="E542" s="12"/>
      <c r="P542" s="12"/>
      <c r="Q542" s="12"/>
    </row>
    <row r="543" spans="4:17" ht="15.75" customHeight="1" x14ac:dyDescent="0.2">
      <c r="D543" s="12"/>
      <c r="E543" s="12"/>
      <c r="P543" s="12"/>
      <c r="Q543" s="12"/>
    </row>
    <row r="544" spans="4:17" ht="15.75" customHeight="1" x14ac:dyDescent="0.2">
      <c r="D544" s="12"/>
      <c r="E544" s="12"/>
      <c r="P544" s="12"/>
      <c r="Q544" s="12"/>
    </row>
    <row r="545" spans="4:17" ht="15.75" customHeight="1" x14ac:dyDescent="0.2">
      <c r="D545" s="12"/>
      <c r="E545" s="12"/>
      <c r="P545" s="12"/>
      <c r="Q545" s="12"/>
    </row>
    <row r="546" spans="4:17" ht="15.75" customHeight="1" x14ac:dyDescent="0.2">
      <c r="D546" s="12"/>
      <c r="E546" s="12"/>
      <c r="P546" s="12"/>
      <c r="Q546" s="12"/>
    </row>
    <row r="547" spans="4:17" ht="15.75" customHeight="1" x14ac:dyDescent="0.2">
      <c r="D547" s="12"/>
      <c r="E547" s="12"/>
      <c r="P547" s="12"/>
      <c r="Q547" s="12"/>
    </row>
    <row r="548" spans="4:17" ht="15.75" customHeight="1" x14ac:dyDescent="0.2">
      <c r="D548" s="12"/>
      <c r="E548" s="12"/>
      <c r="P548" s="12"/>
      <c r="Q548" s="12"/>
    </row>
    <row r="549" spans="4:17" ht="15.75" customHeight="1" x14ac:dyDescent="0.2">
      <c r="D549" s="12"/>
      <c r="E549" s="12"/>
      <c r="P549" s="12"/>
      <c r="Q549" s="12"/>
    </row>
    <row r="550" spans="4:17" ht="15.75" customHeight="1" x14ac:dyDescent="0.2">
      <c r="D550" s="12"/>
      <c r="E550" s="12"/>
      <c r="P550" s="12"/>
      <c r="Q550" s="12"/>
    </row>
    <row r="551" spans="4:17" ht="15.75" customHeight="1" x14ac:dyDescent="0.2">
      <c r="D551" s="12"/>
      <c r="E551" s="12"/>
      <c r="P551" s="12"/>
      <c r="Q551" s="12"/>
    </row>
    <row r="552" spans="4:17" ht="15.75" customHeight="1" x14ac:dyDescent="0.2">
      <c r="D552" s="12"/>
      <c r="E552" s="12"/>
      <c r="P552" s="12"/>
      <c r="Q552" s="12"/>
    </row>
    <row r="553" spans="4:17" ht="15.75" customHeight="1" x14ac:dyDescent="0.2">
      <c r="D553" s="12"/>
      <c r="E553" s="12"/>
      <c r="P553" s="12"/>
      <c r="Q553" s="12"/>
    </row>
    <row r="554" spans="4:17" ht="15.75" customHeight="1" x14ac:dyDescent="0.2">
      <c r="D554" s="12"/>
      <c r="E554" s="12"/>
      <c r="P554" s="12"/>
      <c r="Q554" s="12"/>
    </row>
    <row r="555" spans="4:17" ht="15.75" customHeight="1" x14ac:dyDescent="0.2">
      <c r="D555" s="12"/>
      <c r="E555" s="12"/>
      <c r="P555" s="12"/>
      <c r="Q555" s="12"/>
    </row>
    <row r="556" spans="4:17" ht="15.75" customHeight="1" x14ac:dyDescent="0.2">
      <c r="D556" s="12"/>
      <c r="E556" s="12"/>
      <c r="P556" s="12"/>
      <c r="Q556" s="12"/>
    </row>
    <row r="557" spans="4:17" ht="15.75" customHeight="1" x14ac:dyDescent="0.2">
      <c r="D557" s="12"/>
      <c r="E557" s="12"/>
      <c r="P557" s="12"/>
      <c r="Q557" s="12"/>
    </row>
    <row r="558" spans="4:17" ht="15.75" customHeight="1" x14ac:dyDescent="0.2">
      <c r="D558" s="12"/>
      <c r="E558" s="12"/>
      <c r="P558" s="12"/>
      <c r="Q558" s="12"/>
    </row>
    <row r="559" spans="4:17" ht="15.75" customHeight="1" x14ac:dyDescent="0.2">
      <c r="D559" s="12"/>
      <c r="E559" s="12"/>
      <c r="P559" s="12"/>
      <c r="Q559" s="12"/>
    </row>
    <row r="560" spans="4:17" ht="15.75" customHeight="1" x14ac:dyDescent="0.2">
      <c r="D560" s="12"/>
      <c r="E560" s="12"/>
      <c r="P560" s="12"/>
      <c r="Q560" s="12"/>
    </row>
    <row r="561" spans="4:17" ht="15.75" customHeight="1" x14ac:dyDescent="0.2">
      <c r="D561" s="12"/>
      <c r="E561" s="12"/>
      <c r="P561" s="12"/>
      <c r="Q561" s="12"/>
    </row>
    <row r="562" spans="4:17" ht="15.75" customHeight="1" x14ac:dyDescent="0.2">
      <c r="D562" s="12"/>
      <c r="E562" s="12"/>
      <c r="P562" s="12"/>
      <c r="Q562" s="12"/>
    </row>
    <row r="563" spans="4:17" ht="15.75" customHeight="1" x14ac:dyDescent="0.2">
      <c r="D563" s="12"/>
      <c r="E563" s="12"/>
      <c r="P563" s="12"/>
      <c r="Q563" s="12"/>
    </row>
    <row r="564" spans="4:17" ht="15.75" customHeight="1" x14ac:dyDescent="0.2">
      <c r="D564" s="12"/>
      <c r="E564" s="12"/>
      <c r="P564" s="12"/>
      <c r="Q564" s="12"/>
    </row>
    <row r="565" spans="4:17" ht="15.75" customHeight="1" x14ac:dyDescent="0.2">
      <c r="D565" s="12"/>
      <c r="E565" s="12"/>
      <c r="P565" s="12"/>
      <c r="Q565" s="12"/>
    </row>
    <row r="566" spans="4:17" ht="15.75" customHeight="1" x14ac:dyDescent="0.2">
      <c r="D566" s="12"/>
      <c r="E566" s="12"/>
      <c r="P566" s="12"/>
      <c r="Q566" s="12"/>
    </row>
    <row r="567" spans="4:17" ht="15.75" customHeight="1" x14ac:dyDescent="0.2">
      <c r="D567" s="12"/>
      <c r="E567" s="12"/>
      <c r="P567" s="12"/>
      <c r="Q567" s="12"/>
    </row>
    <row r="568" spans="4:17" ht="15.75" customHeight="1" x14ac:dyDescent="0.2">
      <c r="D568" s="12"/>
      <c r="E568" s="12"/>
      <c r="P568" s="12"/>
      <c r="Q568" s="12"/>
    </row>
    <row r="569" spans="4:17" ht="15.75" customHeight="1" x14ac:dyDescent="0.2">
      <c r="D569" s="12"/>
      <c r="E569" s="12"/>
      <c r="P569" s="12"/>
      <c r="Q569" s="12"/>
    </row>
    <row r="570" spans="4:17" ht="15.75" customHeight="1" x14ac:dyDescent="0.2">
      <c r="D570" s="12"/>
      <c r="E570" s="12"/>
      <c r="P570" s="12"/>
      <c r="Q570" s="12"/>
    </row>
    <row r="571" spans="4:17" ht="15.75" customHeight="1" x14ac:dyDescent="0.2">
      <c r="D571" s="12"/>
      <c r="E571" s="12"/>
      <c r="P571" s="12"/>
      <c r="Q571" s="12"/>
    </row>
    <row r="572" spans="4:17" ht="15.75" customHeight="1" x14ac:dyDescent="0.2">
      <c r="D572" s="12"/>
      <c r="E572" s="12"/>
      <c r="P572" s="12"/>
      <c r="Q572" s="12"/>
    </row>
    <row r="573" spans="4:17" ht="15.75" customHeight="1" x14ac:dyDescent="0.2">
      <c r="D573" s="12"/>
      <c r="E573" s="12"/>
      <c r="P573" s="12"/>
      <c r="Q573" s="12"/>
    </row>
    <row r="574" spans="4:17" ht="15.75" customHeight="1" x14ac:dyDescent="0.2">
      <c r="D574" s="12"/>
      <c r="E574" s="12"/>
      <c r="P574" s="12"/>
      <c r="Q574" s="12"/>
    </row>
    <row r="575" spans="4:17" ht="15.75" customHeight="1" x14ac:dyDescent="0.2">
      <c r="D575" s="12"/>
      <c r="E575" s="12"/>
      <c r="P575" s="12"/>
      <c r="Q575" s="12"/>
    </row>
    <row r="576" spans="4:17" ht="15.75" customHeight="1" x14ac:dyDescent="0.2">
      <c r="D576" s="12"/>
      <c r="E576" s="12"/>
      <c r="P576" s="12"/>
      <c r="Q576" s="12"/>
    </row>
    <row r="577" spans="4:17" ht="15.75" customHeight="1" x14ac:dyDescent="0.2">
      <c r="D577" s="12"/>
      <c r="E577" s="12"/>
      <c r="P577" s="12"/>
      <c r="Q577" s="12"/>
    </row>
    <row r="578" spans="4:17" ht="15.75" customHeight="1" x14ac:dyDescent="0.2">
      <c r="D578" s="12"/>
      <c r="E578" s="12"/>
      <c r="P578" s="12"/>
      <c r="Q578" s="12"/>
    </row>
    <row r="579" spans="4:17" ht="15.75" customHeight="1" x14ac:dyDescent="0.2">
      <c r="D579" s="12"/>
      <c r="E579" s="12"/>
      <c r="P579" s="12"/>
      <c r="Q579" s="12"/>
    </row>
    <row r="580" spans="4:17" ht="15.75" customHeight="1" x14ac:dyDescent="0.2">
      <c r="D580" s="12"/>
      <c r="E580" s="12"/>
      <c r="P580" s="12"/>
      <c r="Q580" s="12"/>
    </row>
    <row r="581" spans="4:17" ht="15.75" customHeight="1" x14ac:dyDescent="0.2">
      <c r="D581" s="12"/>
      <c r="E581" s="12"/>
      <c r="P581" s="12"/>
      <c r="Q581" s="12"/>
    </row>
    <row r="582" spans="4:17" ht="15.75" customHeight="1" x14ac:dyDescent="0.2">
      <c r="D582" s="12"/>
      <c r="E582" s="12"/>
      <c r="P582" s="12"/>
      <c r="Q582" s="12"/>
    </row>
    <row r="583" spans="4:17" ht="15.75" customHeight="1" x14ac:dyDescent="0.2">
      <c r="D583" s="12"/>
      <c r="E583" s="12"/>
      <c r="P583" s="12"/>
      <c r="Q583" s="12"/>
    </row>
    <row r="584" spans="4:17" ht="15.75" customHeight="1" x14ac:dyDescent="0.2">
      <c r="D584" s="12"/>
      <c r="E584" s="12"/>
      <c r="P584" s="12"/>
      <c r="Q584" s="12"/>
    </row>
    <row r="585" spans="4:17" ht="15.75" customHeight="1" x14ac:dyDescent="0.2">
      <c r="D585" s="12"/>
      <c r="E585" s="12"/>
      <c r="P585" s="12"/>
      <c r="Q585" s="12"/>
    </row>
    <row r="586" spans="4:17" ht="15.75" customHeight="1" x14ac:dyDescent="0.2">
      <c r="D586" s="12"/>
      <c r="E586" s="12"/>
      <c r="P586" s="12"/>
      <c r="Q586" s="12"/>
    </row>
    <row r="587" spans="4:17" ht="15.75" customHeight="1" x14ac:dyDescent="0.2">
      <c r="D587" s="12"/>
      <c r="E587" s="12"/>
      <c r="P587" s="12"/>
      <c r="Q587" s="12"/>
    </row>
    <row r="588" spans="4:17" ht="15.75" customHeight="1" x14ac:dyDescent="0.2">
      <c r="D588" s="12"/>
      <c r="E588" s="12"/>
      <c r="P588" s="12"/>
      <c r="Q588" s="12"/>
    </row>
    <row r="589" spans="4:17" ht="15.75" customHeight="1" x14ac:dyDescent="0.2">
      <c r="D589" s="12"/>
      <c r="E589" s="12"/>
      <c r="P589" s="12"/>
      <c r="Q589" s="12"/>
    </row>
    <row r="590" spans="4:17" ht="15.75" customHeight="1" x14ac:dyDescent="0.2">
      <c r="D590" s="12"/>
      <c r="E590" s="12"/>
      <c r="P590" s="12"/>
      <c r="Q590" s="12"/>
    </row>
    <row r="591" spans="4:17" ht="15.75" customHeight="1" x14ac:dyDescent="0.2">
      <c r="D591" s="12"/>
      <c r="E591" s="12"/>
      <c r="P591" s="12"/>
      <c r="Q591" s="12"/>
    </row>
    <row r="592" spans="4:17" ht="15.75" customHeight="1" x14ac:dyDescent="0.2">
      <c r="D592" s="12"/>
      <c r="E592" s="12"/>
      <c r="P592" s="12"/>
      <c r="Q592" s="12"/>
    </row>
    <row r="593" spans="4:17" ht="15.75" customHeight="1" x14ac:dyDescent="0.2">
      <c r="D593" s="12"/>
      <c r="E593" s="12"/>
      <c r="P593" s="12"/>
      <c r="Q593" s="12"/>
    </row>
    <row r="594" spans="4:17" ht="15.75" customHeight="1" x14ac:dyDescent="0.2">
      <c r="D594" s="12"/>
      <c r="E594" s="12"/>
      <c r="P594" s="12"/>
      <c r="Q594" s="12"/>
    </row>
    <row r="595" spans="4:17" ht="15.75" customHeight="1" x14ac:dyDescent="0.2">
      <c r="D595" s="12"/>
      <c r="E595" s="12"/>
      <c r="P595" s="12"/>
      <c r="Q595" s="12"/>
    </row>
    <row r="596" spans="4:17" ht="15.75" customHeight="1" x14ac:dyDescent="0.2">
      <c r="D596" s="12"/>
      <c r="E596" s="12"/>
      <c r="P596" s="12"/>
      <c r="Q596" s="12"/>
    </row>
    <row r="597" spans="4:17" ht="15.75" customHeight="1" x14ac:dyDescent="0.2">
      <c r="D597" s="12"/>
      <c r="E597" s="12"/>
      <c r="P597" s="12"/>
      <c r="Q597" s="12"/>
    </row>
    <row r="598" spans="4:17" ht="15.75" customHeight="1" x14ac:dyDescent="0.2">
      <c r="D598" s="12"/>
      <c r="E598" s="12"/>
      <c r="P598" s="12"/>
      <c r="Q598" s="12"/>
    </row>
    <row r="599" spans="4:17" ht="15.75" customHeight="1" x14ac:dyDescent="0.2">
      <c r="D599" s="12"/>
      <c r="E599" s="12"/>
      <c r="P599" s="12"/>
      <c r="Q599" s="12"/>
    </row>
    <row r="600" spans="4:17" ht="15.75" customHeight="1" x14ac:dyDescent="0.2">
      <c r="D600" s="12"/>
      <c r="E600" s="12"/>
      <c r="P600" s="12"/>
      <c r="Q600" s="12"/>
    </row>
    <row r="601" spans="4:17" ht="15.75" customHeight="1" x14ac:dyDescent="0.2">
      <c r="D601" s="12"/>
      <c r="E601" s="12"/>
      <c r="P601" s="12"/>
      <c r="Q601" s="12"/>
    </row>
    <row r="602" spans="4:17" ht="15.75" customHeight="1" x14ac:dyDescent="0.2">
      <c r="D602" s="12"/>
      <c r="E602" s="12"/>
      <c r="P602" s="12"/>
      <c r="Q602" s="12"/>
    </row>
    <row r="603" spans="4:17" ht="15.75" customHeight="1" x14ac:dyDescent="0.2">
      <c r="D603" s="12"/>
      <c r="E603" s="12"/>
      <c r="P603" s="12"/>
      <c r="Q603" s="12"/>
    </row>
    <row r="604" spans="4:17" ht="15.75" customHeight="1" x14ac:dyDescent="0.2">
      <c r="D604" s="12"/>
      <c r="E604" s="12"/>
      <c r="P604" s="12"/>
      <c r="Q604" s="12"/>
    </row>
    <row r="605" spans="4:17" ht="15.75" customHeight="1" x14ac:dyDescent="0.2">
      <c r="D605" s="12"/>
      <c r="E605" s="12"/>
      <c r="P605" s="12"/>
      <c r="Q605" s="12"/>
    </row>
    <row r="606" spans="4:17" ht="15.75" customHeight="1" x14ac:dyDescent="0.2">
      <c r="D606" s="12"/>
      <c r="E606" s="12"/>
      <c r="P606" s="12"/>
      <c r="Q606" s="12"/>
    </row>
    <row r="607" spans="4:17" ht="15.75" customHeight="1" x14ac:dyDescent="0.2">
      <c r="D607" s="12"/>
      <c r="E607" s="12"/>
      <c r="P607" s="12"/>
      <c r="Q607" s="12"/>
    </row>
    <row r="608" spans="4:17" ht="15.75" customHeight="1" x14ac:dyDescent="0.2">
      <c r="D608" s="12"/>
      <c r="E608" s="12"/>
      <c r="P608" s="12"/>
      <c r="Q608" s="12"/>
    </row>
    <row r="609" spans="4:17" ht="15.75" customHeight="1" x14ac:dyDescent="0.2">
      <c r="D609" s="12"/>
      <c r="E609" s="12"/>
      <c r="P609" s="12"/>
      <c r="Q609" s="12"/>
    </row>
    <row r="610" spans="4:17" ht="15.75" customHeight="1" x14ac:dyDescent="0.2">
      <c r="D610" s="12"/>
      <c r="E610" s="12"/>
      <c r="P610" s="12"/>
      <c r="Q610" s="12"/>
    </row>
    <row r="611" spans="4:17" ht="15.75" customHeight="1" x14ac:dyDescent="0.2">
      <c r="D611" s="12"/>
      <c r="E611" s="12"/>
      <c r="P611" s="12"/>
      <c r="Q611" s="12"/>
    </row>
    <row r="612" spans="4:17" ht="15.75" customHeight="1" x14ac:dyDescent="0.2">
      <c r="D612" s="12"/>
      <c r="E612" s="12"/>
      <c r="P612" s="12"/>
      <c r="Q612" s="12"/>
    </row>
    <row r="613" spans="4:17" ht="15.75" customHeight="1" x14ac:dyDescent="0.2">
      <c r="D613" s="12"/>
      <c r="E613" s="12"/>
      <c r="P613" s="12"/>
      <c r="Q613" s="12"/>
    </row>
    <row r="614" spans="4:17" ht="15.75" customHeight="1" x14ac:dyDescent="0.2">
      <c r="D614" s="12"/>
      <c r="E614" s="12"/>
      <c r="P614" s="12"/>
      <c r="Q614" s="12"/>
    </row>
    <row r="615" spans="4:17" ht="15.75" customHeight="1" x14ac:dyDescent="0.2">
      <c r="D615" s="12"/>
      <c r="E615" s="12"/>
      <c r="P615" s="12"/>
      <c r="Q615" s="12"/>
    </row>
    <row r="616" spans="4:17" ht="15.75" customHeight="1" x14ac:dyDescent="0.2">
      <c r="D616" s="12"/>
      <c r="E616" s="12"/>
      <c r="P616" s="12"/>
      <c r="Q616" s="12"/>
    </row>
    <row r="617" spans="4:17" ht="15.75" customHeight="1" x14ac:dyDescent="0.2">
      <c r="D617" s="12"/>
      <c r="E617" s="12"/>
      <c r="P617" s="12"/>
      <c r="Q617" s="12"/>
    </row>
    <row r="618" spans="4:17" ht="15.75" customHeight="1" x14ac:dyDescent="0.2">
      <c r="D618" s="12"/>
      <c r="E618" s="12"/>
      <c r="P618" s="12"/>
      <c r="Q618" s="12"/>
    </row>
    <row r="619" spans="4:17" ht="15.75" customHeight="1" x14ac:dyDescent="0.2">
      <c r="D619" s="12"/>
      <c r="E619" s="12"/>
      <c r="P619" s="12"/>
      <c r="Q619" s="12"/>
    </row>
    <row r="620" spans="4:17" ht="15.75" customHeight="1" x14ac:dyDescent="0.2">
      <c r="D620" s="12"/>
      <c r="E620" s="12"/>
      <c r="P620" s="12"/>
      <c r="Q620" s="12"/>
    </row>
    <row r="621" spans="4:17" ht="15.75" customHeight="1" x14ac:dyDescent="0.2">
      <c r="D621" s="12"/>
      <c r="E621" s="12"/>
      <c r="P621" s="12"/>
      <c r="Q621" s="12"/>
    </row>
    <row r="622" spans="4:17" ht="15.75" customHeight="1" x14ac:dyDescent="0.2">
      <c r="D622" s="12"/>
      <c r="E622" s="12"/>
      <c r="P622" s="12"/>
      <c r="Q622" s="12"/>
    </row>
    <row r="623" spans="4:17" ht="15.75" customHeight="1" x14ac:dyDescent="0.2">
      <c r="D623" s="12"/>
      <c r="E623" s="12"/>
      <c r="P623" s="12"/>
      <c r="Q623" s="12"/>
    </row>
    <row r="624" spans="4:17" ht="15.75" customHeight="1" x14ac:dyDescent="0.2">
      <c r="D624" s="12"/>
      <c r="E624" s="12"/>
      <c r="P624" s="12"/>
      <c r="Q624" s="12"/>
    </row>
    <row r="625" spans="4:17" ht="15.75" customHeight="1" x14ac:dyDescent="0.2">
      <c r="D625" s="12"/>
      <c r="E625" s="12"/>
      <c r="P625" s="12"/>
      <c r="Q625" s="12"/>
    </row>
    <row r="626" spans="4:17" ht="15.75" customHeight="1" x14ac:dyDescent="0.2">
      <c r="D626" s="12"/>
      <c r="E626" s="12"/>
      <c r="P626" s="12"/>
      <c r="Q626" s="12"/>
    </row>
    <row r="627" spans="4:17" ht="15.75" customHeight="1" x14ac:dyDescent="0.2">
      <c r="D627" s="12"/>
      <c r="E627" s="12"/>
      <c r="P627" s="12"/>
      <c r="Q627" s="12"/>
    </row>
    <row r="628" spans="4:17" ht="15.75" customHeight="1" x14ac:dyDescent="0.2">
      <c r="D628" s="12"/>
      <c r="E628" s="12"/>
      <c r="P628" s="12"/>
      <c r="Q628" s="12"/>
    </row>
    <row r="629" spans="4:17" ht="15.75" customHeight="1" x14ac:dyDescent="0.2">
      <c r="D629" s="12"/>
      <c r="E629" s="12"/>
      <c r="P629" s="12"/>
      <c r="Q629" s="12"/>
    </row>
    <row r="630" spans="4:17" ht="15.75" customHeight="1" x14ac:dyDescent="0.2">
      <c r="D630" s="12"/>
      <c r="E630" s="12"/>
      <c r="P630" s="12"/>
      <c r="Q630" s="12"/>
    </row>
    <row r="631" spans="4:17" ht="15.75" customHeight="1" x14ac:dyDescent="0.2">
      <c r="D631" s="12"/>
      <c r="E631" s="12"/>
      <c r="P631" s="12"/>
      <c r="Q631" s="12"/>
    </row>
    <row r="632" spans="4:17" ht="15.75" customHeight="1" x14ac:dyDescent="0.2">
      <c r="D632" s="12"/>
      <c r="E632" s="12"/>
      <c r="P632" s="12"/>
      <c r="Q632" s="12"/>
    </row>
    <row r="633" spans="4:17" ht="15.75" customHeight="1" x14ac:dyDescent="0.2">
      <c r="D633" s="12"/>
      <c r="E633" s="12"/>
      <c r="P633" s="12"/>
      <c r="Q633" s="12"/>
    </row>
    <row r="634" spans="4:17" ht="15.75" customHeight="1" x14ac:dyDescent="0.2">
      <c r="D634" s="12"/>
      <c r="E634" s="12"/>
      <c r="P634" s="12"/>
      <c r="Q634" s="12"/>
    </row>
    <row r="635" spans="4:17" ht="15.75" customHeight="1" x14ac:dyDescent="0.2">
      <c r="D635" s="12"/>
      <c r="E635" s="12"/>
      <c r="P635" s="12"/>
      <c r="Q635" s="12"/>
    </row>
    <row r="636" spans="4:17" ht="15.75" customHeight="1" x14ac:dyDescent="0.2">
      <c r="D636" s="12"/>
      <c r="E636" s="12"/>
      <c r="P636" s="12"/>
      <c r="Q636" s="12"/>
    </row>
    <row r="637" spans="4:17" ht="15.75" customHeight="1" x14ac:dyDescent="0.2">
      <c r="D637" s="12"/>
      <c r="E637" s="12"/>
      <c r="P637" s="12"/>
      <c r="Q637" s="12"/>
    </row>
    <row r="638" spans="4:17" ht="15.75" customHeight="1" x14ac:dyDescent="0.2">
      <c r="D638" s="12"/>
      <c r="E638" s="12"/>
      <c r="P638" s="12"/>
      <c r="Q638" s="12"/>
    </row>
    <row r="639" spans="4:17" ht="15.75" customHeight="1" x14ac:dyDescent="0.2">
      <c r="D639" s="12"/>
      <c r="E639" s="12"/>
      <c r="P639" s="12"/>
      <c r="Q639" s="12"/>
    </row>
    <row r="640" spans="4:17" ht="15.75" customHeight="1" x14ac:dyDescent="0.2">
      <c r="D640" s="12"/>
      <c r="E640" s="12"/>
      <c r="P640" s="12"/>
      <c r="Q640" s="12"/>
    </row>
    <row r="641" spans="4:17" ht="15.75" customHeight="1" x14ac:dyDescent="0.2">
      <c r="D641" s="12"/>
      <c r="E641" s="12"/>
      <c r="P641" s="12"/>
      <c r="Q641" s="12"/>
    </row>
    <row r="642" spans="4:17" ht="15.75" customHeight="1" x14ac:dyDescent="0.2">
      <c r="D642" s="12"/>
      <c r="E642" s="12"/>
      <c r="P642" s="12"/>
      <c r="Q642" s="12"/>
    </row>
    <row r="643" spans="4:17" ht="15.75" customHeight="1" x14ac:dyDescent="0.2">
      <c r="D643" s="12"/>
      <c r="E643" s="12"/>
      <c r="P643" s="12"/>
      <c r="Q643" s="12"/>
    </row>
    <row r="644" spans="4:17" ht="15.75" customHeight="1" x14ac:dyDescent="0.2">
      <c r="D644" s="12"/>
      <c r="E644" s="12"/>
      <c r="P644" s="12"/>
      <c r="Q644" s="12"/>
    </row>
    <row r="645" spans="4:17" ht="15.75" customHeight="1" x14ac:dyDescent="0.2">
      <c r="D645" s="12"/>
      <c r="E645" s="12"/>
      <c r="P645" s="12"/>
      <c r="Q645" s="12"/>
    </row>
    <row r="646" spans="4:17" ht="15.75" customHeight="1" x14ac:dyDescent="0.2">
      <c r="D646" s="12"/>
      <c r="E646" s="12"/>
      <c r="P646" s="12"/>
      <c r="Q646" s="12"/>
    </row>
    <row r="647" spans="4:17" ht="15.75" customHeight="1" x14ac:dyDescent="0.2">
      <c r="D647" s="12"/>
      <c r="E647" s="12"/>
      <c r="P647" s="12"/>
      <c r="Q647" s="12"/>
    </row>
    <row r="648" spans="4:17" ht="15.75" customHeight="1" x14ac:dyDescent="0.2">
      <c r="D648" s="12"/>
      <c r="E648" s="12"/>
      <c r="P648" s="12"/>
      <c r="Q648" s="12"/>
    </row>
    <row r="649" spans="4:17" ht="15.75" customHeight="1" x14ac:dyDescent="0.2">
      <c r="D649" s="12"/>
      <c r="E649" s="12"/>
      <c r="P649" s="12"/>
      <c r="Q649" s="12"/>
    </row>
    <row r="650" spans="4:17" ht="15.75" customHeight="1" x14ac:dyDescent="0.2">
      <c r="D650" s="12"/>
      <c r="E650" s="12"/>
      <c r="P650" s="12"/>
      <c r="Q650" s="12"/>
    </row>
    <row r="651" spans="4:17" ht="15.75" customHeight="1" x14ac:dyDescent="0.2">
      <c r="D651" s="12"/>
      <c r="E651" s="12"/>
      <c r="P651" s="12"/>
      <c r="Q651" s="12"/>
    </row>
    <row r="652" spans="4:17" ht="15.75" customHeight="1" x14ac:dyDescent="0.2">
      <c r="D652" s="12"/>
      <c r="E652" s="12"/>
      <c r="P652" s="12"/>
      <c r="Q652" s="12"/>
    </row>
    <row r="653" spans="4:17" ht="15.75" customHeight="1" x14ac:dyDescent="0.2">
      <c r="D653" s="12"/>
      <c r="E653" s="12"/>
      <c r="P653" s="12"/>
      <c r="Q653" s="12"/>
    </row>
    <row r="654" spans="4:17" ht="15.75" customHeight="1" x14ac:dyDescent="0.2">
      <c r="D654" s="12"/>
      <c r="E654" s="12"/>
      <c r="P654" s="12"/>
      <c r="Q654" s="12"/>
    </row>
    <row r="655" spans="4:17" ht="15.75" customHeight="1" x14ac:dyDescent="0.2">
      <c r="D655" s="12"/>
      <c r="E655" s="12"/>
      <c r="P655" s="12"/>
      <c r="Q655" s="12"/>
    </row>
    <row r="656" spans="4:17" ht="15.75" customHeight="1" x14ac:dyDescent="0.2">
      <c r="D656" s="12"/>
      <c r="E656" s="12"/>
      <c r="P656" s="12"/>
      <c r="Q656" s="12"/>
    </row>
    <row r="657" spans="4:17" ht="15.75" customHeight="1" x14ac:dyDescent="0.2">
      <c r="D657" s="12"/>
      <c r="E657" s="12"/>
      <c r="P657" s="12"/>
      <c r="Q657" s="12"/>
    </row>
    <row r="658" spans="4:17" ht="15.75" customHeight="1" x14ac:dyDescent="0.2">
      <c r="D658" s="12"/>
      <c r="E658" s="12"/>
      <c r="P658" s="12"/>
      <c r="Q658" s="12"/>
    </row>
    <row r="659" spans="4:17" ht="15.75" customHeight="1" x14ac:dyDescent="0.2">
      <c r="D659" s="12"/>
      <c r="E659" s="12"/>
      <c r="P659" s="12"/>
      <c r="Q659" s="12"/>
    </row>
    <row r="660" spans="4:17" ht="15.75" customHeight="1" x14ac:dyDescent="0.2">
      <c r="D660" s="12"/>
      <c r="E660" s="12"/>
      <c r="P660" s="12"/>
      <c r="Q660" s="12"/>
    </row>
    <row r="661" spans="4:17" ht="15.75" customHeight="1" x14ac:dyDescent="0.2">
      <c r="D661" s="12"/>
      <c r="E661" s="12"/>
      <c r="P661" s="12"/>
      <c r="Q661" s="12"/>
    </row>
    <row r="662" spans="4:17" ht="15.75" customHeight="1" x14ac:dyDescent="0.2">
      <c r="D662" s="12"/>
      <c r="E662" s="12"/>
      <c r="P662" s="12"/>
      <c r="Q662" s="12"/>
    </row>
    <row r="663" spans="4:17" ht="15.75" customHeight="1" x14ac:dyDescent="0.2">
      <c r="D663" s="12"/>
      <c r="E663" s="12"/>
      <c r="P663" s="12"/>
      <c r="Q663" s="12"/>
    </row>
    <row r="664" spans="4:17" ht="15.75" customHeight="1" x14ac:dyDescent="0.2">
      <c r="D664" s="12"/>
      <c r="E664" s="12"/>
      <c r="P664" s="12"/>
      <c r="Q664" s="12"/>
    </row>
    <row r="665" spans="4:17" ht="15.75" customHeight="1" x14ac:dyDescent="0.2">
      <c r="D665" s="12"/>
      <c r="E665" s="12"/>
      <c r="P665" s="12"/>
      <c r="Q665" s="12"/>
    </row>
    <row r="666" spans="4:17" ht="15.75" customHeight="1" x14ac:dyDescent="0.2">
      <c r="D666" s="12"/>
      <c r="E666" s="12"/>
      <c r="P666" s="12"/>
      <c r="Q666" s="12"/>
    </row>
    <row r="667" spans="4:17" ht="15.75" customHeight="1" x14ac:dyDescent="0.2">
      <c r="D667" s="12"/>
      <c r="E667" s="12"/>
      <c r="P667" s="12"/>
      <c r="Q667" s="12"/>
    </row>
    <row r="668" spans="4:17" ht="15.75" customHeight="1" x14ac:dyDescent="0.2">
      <c r="D668" s="12"/>
      <c r="E668" s="12"/>
      <c r="P668" s="12"/>
      <c r="Q668" s="12"/>
    </row>
    <row r="669" spans="4:17" ht="15.75" customHeight="1" x14ac:dyDescent="0.2">
      <c r="D669" s="12"/>
      <c r="E669" s="12"/>
      <c r="P669" s="12"/>
      <c r="Q669" s="12"/>
    </row>
    <row r="670" spans="4:17" ht="15.75" customHeight="1" x14ac:dyDescent="0.2">
      <c r="D670" s="12"/>
      <c r="E670" s="12"/>
      <c r="P670" s="12"/>
      <c r="Q670" s="12"/>
    </row>
    <row r="671" spans="4:17" ht="15.75" customHeight="1" x14ac:dyDescent="0.2">
      <c r="D671" s="12"/>
      <c r="E671" s="12"/>
      <c r="P671" s="12"/>
      <c r="Q671" s="12"/>
    </row>
    <row r="672" spans="4:17" ht="15.75" customHeight="1" x14ac:dyDescent="0.2">
      <c r="D672" s="12"/>
      <c r="E672" s="12"/>
      <c r="P672" s="12"/>
      <c r="Q672" s="12"/>
    </row>
    <row r="673" spans="4:17" ht="15.75" customHeight="1" x14ac:dyDescent="0.2">
      <c r="D673" s="12"/>
      <c r="E673" s="12"/>
      <c r="P673" s="12"/>
      <c r="Q673" s="12"/>
    </row>
    <row r="674" spans="4:17" ht="15.75" customHeight="1" x14ac:dyDescent="0.2">
      <c r="D674" s="12"/>
      <c r="E674" s="12"/>
      <c r="P674" s="12"/>
      <c r="Q674" s="12"/>
    </row>
    <row r="675" spans="4:17" ht="15.75" customHeight="1" x14ac:dyDescent="0.2">
      <c r="D675" s="12"/>
      <c r="E675" s="12"/>
      <c r="P675" s="12"/>
      <c r="Q675" s="12"/>
    </row>
    <row r="676" spans="4:17" ht="15.75" customHeight="1" x14ac:dyDescent="0.2">
      <c r="D676" s="12"/>
      <c r="E676" s="12"/>
      <c r="P676" s="12"/>
      <c r="Q676" s="12"/>
    </row>
    <row r="677" spans="4:17" ht="15.75" customHeight="1" x14ac:dyDescent="0.2">
      <c r="D677" s="12"/>
      <c r="E677" s="12"/>
      <c r="P677" s="12"/>
      <c r="Q677" s="12"/>
    </row>
    <row r="678" spans="4:17" ht="15.75" customHeight="1" x14ac:dyDescent="0.2">
      <c r="D678" s="12"/>
      <c r="E678" s="12"/>
      <c r="P678" s="12"/>
      <c r="Q678" s="12"/>
    </row>
    <row r="679" spans="4:17" ht="15.75" customHeight="1" x14ac:dyDescent="0.2">
      <c r="D679" s="12"/>
      <c r="E679" s="12"/>
      <c r="P679" s="12"/>
      <c r="Q679" s="12"/>
    </row>
    <row r="680" spans="4:17" ht="15.75" customHeight="1" x14ac:dyDescent="0.2">
      <c r="D680" s="12"/>
      <c r="E680" s="12"/>
      <c r="P680" s="12"/>
      <c r="Q680" s="12"/>
    </row>
    <row r="681" spans="4:17" ht="15.75" customHeight="1" x14ac:dyDescent="0.2">
      <c r="D681" s="12"/>
      <c r="E681" s="12"/>
      <c r="P681" s="12"/>
      <c r="Q681" s="12"/>
    </row>
    <row r="682" spans="4:17" ht="15.75" customHeight="1" x14ac:dyDescent="0.2">
      <c r="D682" s="12"/>
      <c r="E682" s="12"/>
      <c r="P682" s="12"/>
      <c r="Q682" s="12"/>
    </row>
    <row r="683" spans="4:17" ht="15.75" customHeight="1" x14ac:dyDescent="0.2">
      <c r="D683" s="12"/>
      <c r="E683" s="12"/>
      <c r="P683" s="12"/>
      <c r="Q683" s="12"/>
    </row>
    <row r="684" spans="4:17" ht="15.75" customHeight="1" x14ac:dyDescent="0.2">
      <c r="D684" s="12"/>
      <c r="E684" s="12"/>
      <c r="P684" s="12"/>
      <c r="Q684" s="12"/>
    </row>
    <row r="685" spans="4:17" ht="15.75" customHeight="1" x14ac:dyDescent="0.2">
      <c r="D685" s="12"/>
      <c r="E685" s="12"/>
      <c r="P685" s="12"/>
      <c r="Q685" s="12"/>
    </row>
    <row r="686" spans="4:17" ht="15.75" customHeight="1" x14ac:dyDescent="0.2">
      <c r="D686" s="12"/>
      <c r="E686" s="12"/>
      <c r="P686" s="12"/>
      <c r="Q686" s="12"/>
    </row>
    <row r="687" spans="4:17" ht="15.75" customHeight="1" x14ac:dyDescent="0.2">
      <c r="D687" s="12"/>
      <c r="E687" s="12"/>
      <c r="P687" s="12"/>
      <c r="Q687" s="12"/>
    </row>
    <row r="688" spans="4:17" ht="15.75" customHeight="1" x14ac:dyDescent="0.2">
      <c r="D688" s="12"/>
      <c r="E688" s="12"/>
      <c r="P688" s="12"/>
      <c r="Q688" s="12"/>
    </row>
    <row r="689" spans="4:17" ht="15.75" customHeight="1" x14ac:dyDescent="0.2">
      <c r="D689" s="12"/>
      <c r="E689" s="12"/>
      <c r="P689" s="12"/>
      <c r="Q689" s="12"/>
    </row>
    <row r="690" spans="4:17" ht="15.75" customHeight="1" x14ac:dyDescent="0.2">
      <c r="D690" s="12"/>
      <c r="E690" s="12"/>
      <c r="P690" s="12"/>
      <c r="Q690" s="12"/>
    </row>
    <row r="691" spans="4:17" ht="15.75" customHeight="1" x14ac:dyDescent="0.2">
      <c r="D691" s="12"/>
      <c r="E691" s="12"/>
      <c r="P691" s="12"/>
      <c r="Q691" s="12"/>
    </row>
    <row r="692" spans="4:17" ht="15.75" customHeight="1" x14ac:dyDescent="0.2">
      <c r="D692" s="12"/>
      <c r="E692" s="12"/>
      <c r="P692" s="12"/>
      <c r="Q692" s="12"/>
    </row>
    <row r="693" spans="4:17" ht="15.75" customHeight="1" x14ac:dyDescent="0.2">
      <c r="D693" s="12"/>
      <c r="E693" s="12"/>
      <c r="P693" s="12"/>
      <c r="Q693" s="12"/>
    </row>
    <row r="694" spans="4:17" ht="15.75" customHeight="1" x14ac:dyDescent="0.2">
      <c r="D694" s="12"/>
      <c r="E694" s="12"/>
      <c r="P694" s="12"/>
      <c r="Q694" s="12"/>
    </row>
    <row r="695" spans="4:17" ht="15.75" customHeight="1" x14ac:dyDescent="0.2">
      <c r="D695" s="12"/>
      <c r="E695" s="12"/>
      <c r="P695" s="12"/>
      <c r="Q695" s="12"/>
    </row>
    <row r="696" spans="4:17" ht="15.75" customHeight="1" x14ac:dyDescent="0.2">
      <c r="D696" s="12"/>
      <c r="E696" s="12"/>
      <c r="P696" s="12"/>
      <c r="Q696" s="12"/>
    </row>
    <row r="697" spans="4:17" ht="15.75" customHeight="1" x14ac:dyDescent="0.2">
      <c r="D697" s="12"/>
      <c r="E697" s="12"/>
      <c r="P697" s="12"/>
      <c r="Q697" s="12"/>
    </row>
    <row r="698" spans="4:17" ht="15.75" customHeight="1" x14ac:dyDescent="0.2">
      <c r="D698" s="12"/>
      <c r="E698" s="12"/>
      <c r="P698" s="12"/>
      <c r="Q698" s="12"/>
    </row>
    <row r="699" spans="4:17" ht="15.75" customHeight="1" x14ac:dyDescent="0.2">
      <c r="D699" s="12"/>
      <c r="E699" s="12"/>
      <c r="P699" s="12"/>
      <c r="Q699" s="12"/>
    </row>
    <row r="700" spans="4:17" ht="15.75" customHeight="1" x14ac:dyDescent="0.2">
      <c r="D700" s="12"/>
      <c r="E700" s="12"/>
      <c r="P700" s="12"/>
      <c r="Q700" s="12"/>
    </row>
    <row r="701" spans="4:17" ht="15.75" customHeight="1" x14ac:dyDescent="0.2">
      <c r="D701" s="12"/>
      <c r="E701" s="12"/>
      <c r="P701" s="12"/>
      <c r="Q701" s="12"/>
    </row>
    <row r="702" spans="4:17" ht="15.75" customHeight="1" x14ac:dyDescent="0.2">
      <c r="D702" s="12"/>
      <c r="E702" s="12"/>
      <c r="P702" s="12"/>
      <c r="Q702" s="12"/>
    </row>
    <row r="703" spans="4:17" ht="15.75" customHeight="1" x14ac:dyDescent="0.2">
      <c r="D703" s="12"/>
      <c r="E703" s="12"/>
      <c r="P703" s="12"/>
      <c r="Q703" s="12"/>
    </row>
    <row r="704" spans="4:17" ht="15.75" customHeight="1" x14ac:dyDescent="0.2">
      <c r="D704" s="12"/>
      <c r="E704" s="12"/>
      <c r="P704" s="12"/>
      <c r="Q704" s="12"/>
    </row>
    <row r="705" spans="4:17" ht="15.75" customHeight="1" x14ac:dyDescent="0.2">
      <c r="D705" s="12"/>
      <c r="E705" s="12"/>
      <c r="P705" s="12"/>
      <c r="Q705" s="12"/>
    </row>
    <row r="706" spans="4:17" ht="15.75" customHeight="1" x14ac:dyDescent="0.2">
      <c r="D706" s="12"/>
      <c r="E706" s="12"/>
      <c r="P706" s="12"/>
      <c r="Q706" s="12"/>
    </row>
    <row r="707" spans="4:17" ht="15.75" customHeight="1" x14ac:dyDescent="0.2">
      <c r="D707" s="12"/>
      <c r="E707" s="12"/>
      <c r="P707" s="12"/>
      <c r="Q707" s="12"/>
    </row>
    <row r="708" spans="4:17" ht="15.75" customHeight="1" x14ac:dyDescent="0.2">
      <c r="D708" s="12"/>
      <c r="E708" s="12"/>
      <c r="P708" s="12"/>
      <c r="Q708" s="12"/>
    </row>
    <row r="709" spans="4:17" ht="15.75" customHeight="1" x14ac:dyDescent="0.2">
      <c r="D709" s="12"/>
      <c r="E709" s="12"/>
      <c r="P709" s="12"/>
      <c r="Q709" s="12"/>
    </row>
    <row r="710" spans="4:17" ht="15.75" customHeight="1" x14ac:dyDescent="0.2">
      <c r="D710" s="12"/>
      <c r="E710" s="12"/>
      <c r="P710" s="12"/>
      <c r="Q710" s="12"/>
    </row>
    <row r="711" spans="4:17" ht="15.75" customHeight="1" x14ac:dyDescent="0.2">
      <c r="D711" s="12"/>
      <c r="E711" s="12"/>
      <c r="P711" s="12"/>
      <c r="Q711" s="12"/>
    </row>
    <row r="712" spans="4:17" ht="15.75" customHeight="1" x14ac:dyDescent="0.2">
      <c r="D712" s="12"/>
      <c r="E712" s="12"/>
      <c r="P712" s="12"/>
      <c r="Q712" s="12"/>
    </row>
    <row r="713" spans="4:17" ht="15.75" customHeight="1" x14ac:dyDescent="0.2">
      <c r="D713" s="12"/>
      <c r="E713" s="12"/>
      <c r="P713" s="12"/>
      <c r="Q713" s="12"/>
    </row>
    <row r="714" spans="4:17" ht="15.75" customHeight="1" x14ac:dyDescent="0.2">
      <c r="D714" s="12"/>
      <c r="E714" s="12"/>
      <c r="P714" s="12"/>
      <c r="Q714" s="12"/>
    </row>
    <row r="715" spans="4:17" ht="15.75" customHeight="1" x14ac:dyDescent="0.2">
      <c r="D715" s="12"/>
      <c r="E715" s="12"/>
      <c r="P715" s="12"/>
      <c r="Q715" s="12"/>
    </row>
    <row r="716" spans="4:17" ht="15.75" customHeight="1" x14ac:dyDescent="0.2">
      <c r="D716" s="12"/>
      <c r="E716" s="12"/>
      <c r="P716" s="12"/>
      <c r="Q716" s="12"/>
    </row>
    <row r="717" spans="4:17" ht="15.75" customHeight="1" x14ac:dyDescent="0.2">
      <c r="D717" s="12"/>
      <c r="E717" s="12"/>
      <c r="P717" s="12"/>
      <c r="Q717" s="12"/>
    </row>
    <row r="718" spans="4:17" ht="15.75" customHeight="1" x14ac:dyDescent="0.2">
      <c r="D718" s="12"/>
      <c r="E718" s="12"/>
      <c r="P718" s="12"/>
      <c r="Q718" s="12"/>
    </row>
    <row r="719" spans="4:17" ht="15.75" customHeight="1" x14ac:dyDescent="0.2">
      <c r="D719" s="12"/>
      <c r="E719" s="12"/>
      <c r="P719" s="12"/>
      <c r="Q719" s="12"/>
    </row>
    <row r="720" spans="4:17" ht="15.75" customHeight="1" x14ac:dyDescent="0.2">
      <c r="D720" s="12"/>
      <c r="E720" s="12"/>
      <c r="P720" s="12"/>
      <c r="Q720" s="12"/>
    </row>
    <row r="721" spans="4:17" ht="15.75" customHeight="1" x14ac:dyDescent="0.2">
      <c r="D721" s="12"/>
      <c r="E721" s="12"/>
      <c r="P721" s="12"/>
      <c r="Q721" s="12"/>
    </row>
    <row r="722" spans="4:17" ht="15.75" customHeight="1" x14ac:dyDescent="0.2">
      <c r="D722" s="12"/>
      <c r="E722" s="12"/>
      <c r="P722" s="12"/>
      <c r="Q722" s="12"/>
    </row>
    <row r="723" spans="4:17" ht="15.75" customHeight="1" x14ac:dyDescent="0.2">
      <c r="D723" s="12"/>
      <c r="E723" s="12"/>
      <c r="P723" s="12"/>
      <c r="Q723" s="12"/>
    </row>
    <row r="724" spans="4:17" ht="15.75" customHeight="1" x14ac:dyDescent="0.2">
      <c r="D724" s="12"/>
      <c r="E724" s="12"/>
      <c r="P724" s="12"/>
      <c r="Q724" s="12"/>
    </row>
    <row r="725" spans="4:17" ht="15.75" customHeight="1" x14ac:dyDescent="0.2">
      <c r="D725" s="12"/>
      <c r="E725" s="12"/>
      <c r="P725" s="12"/>
      <c r="Q725" s="12"/>
    </row>
    <row r="726" spans="4:17" ht="15.75" customHeight="1" x14ac:dyDescent="0.2">
      <c r="D726" s="12"/>
      <c r="E726" s="12"/>
      <c r="P726" s="12"/>
      <c r="Q726" s="12"/>
    </row>
    <row r="727" spans="4:17" ht="15.75" customHeight="1" x14ac:dyDescent="0.2">
      <c r="D727" s="12"/>
      <c r="E727" s="12"/>
      <c r="P727" s="12"/>
      <c r="Q727" s="12"/>
    </row>
    <row r="728" spans="4:17" ht="15.75" customHeight="1" x14ac:dyDescent="0.2">
      <c r="D728" s="12"/>
      <c r="E728" s="12"/>
      <c r="P728" s="12"/>
      <c r="Q728" s="12"/>
    </row>
    <row r="729" spans="4:17" ht="15.75" customHeight="1" x14ac:dyDescent="0.2">
      <c r="D729" s="12"/>
      <c r="E729" s="12"/>
      <c r="P729" s="12"/>
      <c r="Q729" s="12"/>
    </row>
    <row r="730" spans="4:17" ht="15.75" customHeight="1" x14ac:dyDescent="0.2">
      <c r="D730" s="12"/>
      <c r="E730" s="12"/>
      <c r="P730" s="12"/>
      <c r="Q730" s="12"/>
    </row>
    <row r="731" spans="4:17" ht="15.75" customHeight="1" x14ac:dyDescent="0.2">
      <c r="D731" s="12"/>
      <c r="E731" s="12"/>
      <c r="P731" s="12"/>
      <c r="Q731" s="12"/>
    </row>
    <row r="732" spans="4:17" ht="15.75" customHeight="1" x14ac:dyDescent="0.2">
      <c r="D732" s="12"/>
      <c r="E732" s="12"/>
      <c r="P732" s="12"/>
      <c r="Q732" s="12"/>
    </row>
    <row r="733" spans="4:17" ht="15.75" customHeight="1" x14ac:dyDescent="0.2">
      <c r="D733" s="12"/>
      <c r="E733" s="12"/>
      <c r="P733" s="12"/>
      <c r="Q733" s="12"/>
    </row>
    <row r="734" spans="4:17" ht="15.75" customHeight="1" x14ac:dyDescent="0.2">
      <c r="D734" s="12"/>
      <c r="E734" s="12"/>
      <c r="P734" s="12"/>
      <c r="Q734" s="12"/>
    </row>
    <row r="735" spans="4:17" ht="15.75" customHeight="1" x14ac:dyDescent="0.2">
      <c r="D735" s="12"/>
      <c r="E735" s="12"/>
      <c r="P735" s="12"/>
      <c r="Q735" s="12"/>
    </row>
    <row r="736" spans="4:17" ht="15.75" customHeight="1" x14ac:dyDescent="0.2">
      <c r="D736" s="12"/>
      <c r="E736" s="12"/>
      <c r="P736" s="12"/>
      <c r="Q736" s="12"/>
    </row>
    <row r="737" spans="4:17" ht="15.75" customHeight="1" x14ac:dyDescent="0.2">
      <c r="D737" s="12"/>
      <c r="E737" s="12"/>
      <c r="P737" s="12"/>
      <c r="Q737" s="12"/>
    </row>
    <row r="738" spans="4:17" ht="15.75" customHeight="1" x14ac:dyDescent="0.2">
      <c r="D738" s="12"/>
      <c r="E738" s="12"/>
      <c r="P738" s="12"/>
      <c r="Q738" s="12"/>
    </row>
    <row r="739" spans="4:17" ht="15.75" customHeight="1" x14ac:dyDescent="0.2">
      <c r="D739" s="12"/>
      <c r="E739" s="12"/>
      <c r="P739" s="12"/>
      <c r="Q739" s="12"/>
    </row>
    <row r="740" spans="4:17" ht="15.75" customHeight="1" x14ac:dyDescent="0.2">
      <c r="D740" s="12"/>
      <c r="E740" s="12"/>
      <c r="P740" s="12"/>
      <c r="Q740" s="12"/>
    </row>
    <row r="741" spans="4:17" ht="15.75" customHeight="1" x14ac:dyDescent="0.2">
      <c r="D741" s="12"/>
      <c r="E741" s="12"/>
      <c r="P741" s="12"/>
      <c r="Q741" s="12"/>
    </row>
    <row r="742" spans="4:17" ht="15.75" customHeight="1" x14ac:dyDescent="0.2">
      <c r="D742" s="12"/>
      <c r="E742" s="12"/>
      <c r="P742" s="12"/>
      <c r="Q742" s="12"/>
    </row>
    <row r="743" spans="4:17" ht="15.75" customHeight="1" x14ac:dyDescent="0.2">
      <c r="D743" s="12"/>
      <c r="E743" s="12"/>
      <c r="P743" s="12"/>
      <c r="Q743" s="12"/>
    </row>
    <row r="744" spans="4:17" ht="15.75" customHeight="1" x14ac:dyDescent="0.2">
      <c r="D744" s="12"/>
      <c r="E744" s="12"/>
      <c r="P744" s="12"/>
      <c r="Q744" s="12"/>
    </row>
    <row r="745" spans="4:17" ht="15.75" customHeight="1" x14ac:dyDescent="0.2">
      <c r="D745" s="12"/>
      <c r="E745" s="12"/>
      <c r="P745" s="12"/>
      <c r="Q745" s="12"/>
    </row>
    <row r="746" spans="4:17" ht="15.75" customHeight="1" x14ac:dyDescent="0.2">
      <c r="D746" s="12"/>
      <c r="E746" s="12"/>
      <c r="P746" s="12"/>
      <c r="Q746" s="12"/>
    </row>
    <row r="747" spans="4:17" ht="15.75" customHeight="1" x14ac:dyDescent="0.2">
      <c r="D747" s="12"/>
      <c r="E747" s="12"/>
      <c r="P747" s="12"/>
      <c r="Q747" s="12"/>
    </row>
    <row r="748" spans="4:17" ht="15.75" customHeight="1" x14ac:dyDescent="0.2">
      <c r="D748" s="12"/>
      <c r="E748" s="12"/>
      <c r="P748" s="12"/>
      <c r="Q748" s="12"/>
    </row>
    <row r="749" spans="4:17" ht="15.75" customHeight="1" x14ac:dyDescent="0.2">
      <c r="D749" s="12"/>
      <c r="E749" s="12"/>
      <c r="P749" s="12"/>
      <c r="Q749" s="12"/>
    </row>
    <row r="750" spans="4:17" ht="15.75" customHeight="1" x14ac:dyDescent="0.2">
      <c r="D750" s="12"/>
      <c r="E750" s="12"/>
      <c r="P750" s="12"/>
      <c r="Q750" s="12"/>
    </row>
    <row r="751" spans="4:17" ht="15.75" customHeight="1" x14ac:dyDescent="0.2">
      <c r="D751" s="12"/>
      <c r="E751" s="12"/>
      <c r="P751" s="12"/>
      <c r="Q751" s="12"/>
    </row>
    <row r="752" spans="4:17" ht="15.75" customHeight="1" x14ac:dyDescent="0.2">
      <c r="D752" s="12"/>
      <c r="E752" s="12"/>
      <c r="P752" s="12"/>
      <c r="Q752" s="12"/>
    </row>
    <row r="753" spans="4:17" ht="15.75" customHeight="1" x14ac:dyDescent="0.2">
      <c r="D753" s="12"/>
      <c r="E753" s="12"/>
      <c r="P753" s="12"/>
      <c r="Q753" s="12"/>
    </row>
    <row r="754" spans="4:17" ht="15.75" customHeight="1" x14ac:dyDescent="0.2">
      <c r="D754" s="12"/>
      <c r="E754" s="12"/>
      <c r="P754" s="12"/>
      <c r="Q754" s="12"/>
    </row>
    <row r="755" spans="4:17" ht="15.75" customHeight="1" x14ac:dyDescent="0.2">
      <c r="D755" s="12"/>
      <c r="E755" s="12"/>
      <c r="P755" s="12"/>
      <c r="Q755" s="12"/>
    </row>
    <row r="756" spans="4:17" ht="15.75" customHeight="1" x14ac:dyDescent="0.2">
      <c r="D756" s="12"/>
      <c r="E756" s="12"/>
      <c r="P756" s="12"/>
      <c r="Q756" s="12"/>
    </row>
    <row r="757" spans="4:17" ht="15.75" customHeight="1" x14ac:dyDescent="0.2">
      <c r="D757" s="12"/>
      <c r="E757" s="12"/>
      <c r="P757" s="12"/>
      <c r="Q757" s="12"/>
    </row>
    <row r="758" spans="4:17" ht="15.75" customHeight="1" x14ac:dyDescent="0.2">
      <c r="D758" s="12"/>
      <c r="E758" s="12"/>
      <c r="P758" s="12"/>
      <c r="Q758" s="12"/>
    </row>
    <row r="759" spans="4:17" ht="15.75" customHeight="1" x14ac:dyDescent="0.2">
      <c r="D759" s="12"/>
      <c r="E759" s="12"/>
      <c r="P759" s="12"/>
      <c r="Q759" s="12"/>
    </row>
    <row r="760" spans="4:17" ht="15.75" customHeight="1" x14ac:dyDescent="0.2">
      <c r="D760" s="12"/>
      <c r="E760" s="12"/>
      <c r="P760" s="12"/>
      <c r="Q760" s="12"/>
    </row>
    <row r="761" spans="4:17" ht="15.75" customHeight="1" x14ac:dyDescent="0.2">
      <c r="D761" s="12"/>
      <c r="E761" s="12"/>
      <c r="P761" s="12"/>
      <c r="Q761" s="12"/>
    </row>
    <row r="762" spans="4:17" ht="15.75" customHeight="1" x14ac:dyDescent="0.2">
      <c r="D762" s="12"/>
      <c r="E762" s="12"/>
      <c r="P762" s="12"/>
      <c r="Q762" s="12"/>
    </row>
    <row r="763" spans="4:17" ht="15.75" customHeight="1" x14ac:dyDescent="0.2">
      <c r="D763" s="12"/>
      <c r="E763" s="12"/>
      <c r="P763" s="12"/>
      <c r="Q763" s="12"/>
    </row>
    <row r="764" spans="4:17" ht="15.75" customHeight="1" x14ac:dyDescent="0.2">
      <c r="D764" s="12"/>
      <c r="E764" s="12"/>
      <c r="P764" s="12"/>
      <c r="Q764" s="12"/>
    </row>
    <row r="765" spans="4:17" ht="15.75" customHeight="1" x14ac:dyDescent="0.2">
      <c r="D765" s="12"/>
      <c r="E765" s="12"/>
      <c r="P765" s="12"/>
      <c r="Q765" s="12"/>
    </row>
    <row r="766" spans="4:17" ht="15.75" customHeight="1" x14ac:dyDescent="0.2">
      <c r="D766" s="12"/>
      <c r="E766" s="12"/>
      <c r="P766" s="12"/>
      <c r="Q766" s="12"/>
    </row>
    <row r="767" spans="4:17" ht="15.75" customHeight="1" x14ac:dyDescent="0.2">
      <c r="D767" s="12"/>
      <c r="E767" s="12"/>
      <c r="P767" s="12"/>
      <c r="Q767" s="12"/>
    </row>
    <row r="768" spans="4:17" ht="15.75" customHeight="1" x14ac:dyDescent="0.2">
      <c r="D768" s="12"/>
      <c r="E768" s="12"/>
      <c r="P768" s="12"/>
      <c r="Q768" s="12"/>
    </row>
    <row r="769" spans="4:17" ht="15.75" customHeight="1" x14ac:dyDescent="0.2">
      <c r="D769" s="12"/>
      <c r="E769" s="12"/>
      <c r="P769" s="12"/>
      <c r="Q769" s="12"/>
    </row>
    <row r="770" spans="4:17" ht="15.75" customHeight="1" x14ac:dyDescent="0.2">
      <c r="D770" s="12"/>
      <c r="E770" s="12"/>
      <c r="P770" s="12"/>
      <c r="Q770" s="12"/>
    </row>
    <row r="771" spans="4:17" ht="15.75" customHeight="1" x14ac:dyDescent="0.2">
      <c r="D771" s="12"/>
      <c r="E771" s="12"/>
      <c r="P771" s="12"/>
      <c r="Q771" s="12"/>
    </row>
    <row r="772" spans="4:17" ht="15.75" customHeight="1" x14ac:dyDescent="0.2">
      <c r="D772" s="12"/>
      <c r="E772" s="12"/>
      <c r="P772" s="12"/>
      <c r="Q772" s="12"/>
    </row>
    <row r="773" spans="4:17" ht="15.75" customHeight="1" x14ac:dyDescent="0.2">
      <c r="D773" s="12"/>
      <c r="E773" s="12"/>
      <c r="P773" s="12"/>
      <c r="Q773" s="12"/>
    </row>
    <row r="774" spans="4:17" ht="15.75" customHeight="1" x14ac:dyDescent="0.2">
      <c r="D774" s="12"/>
      <c r="E774" s="12"/>
      <c r="P774" s="12"/>
      <c r="Q774" s="12"/>
    </row>
    <row r="775" spans="4:17" ht="15.75" customHeight="1" x14ac:dyDescent="0.2">
      <c r="D775" s="12"/>
      <c r="E775" s="12"/>
      <c r="P775" s="12"/>
      <c r="Q775" s="12"/>
    </row>
    <row r="776" spans="4:17" ht="15.75" customHeight="1" x14ac:dyDescent="0.2">
      <c r="D776" s="12"/>
      <c r="E776" s="12"/>
      <c r="P776" s="12"/>
      <c r="Q776" s="12"/>
    </row>
    <row r="777" spans="4:17" ht="15.75" customHeight="1" x14ac:dyDescent="0.2">
      <c r="D777" s="12"/>
      <c r="E777" s="12"/>
      <c r="P777" s="12"/>
      <c r="Q777" s="12"/>
    </row>
    <row r="778" spans="4:17" ht="15.75" customHeight="1" x14ac:dyDescent="0.2">
      <c r="D778" s="12"/>
      <c r="E778" s="12"/>
      <c r="P778" s="12"/>
      <c r="Q778" s="12"/>
    </row>
    <row r="779" spans="4:17" ht="15.75" customHeight="1" x14ac:dyDescent="0.2">
      <c r="D779" s="12"/>
      <c r="E779" s="12"/>
      <c r="P779" s="12"/>
      <c r="Q779" s="12"/>
    </row>
    <row r="780" spans="4:17" ht="15.75" customHeight="1" x14ac:dyDescent="0.2">
      <c r="D780" s="12"/>
      <c r="E780" s="12"/>
      <c r="P780" s="12"/>
      <c r="Q780" s="12"/>
    </row>
    <row r="781" spans="4:17" ht="15.75" customHeight="1" x14ac:dyDescent="0.2">
      <c r="D781" s="12"/>
      <c r="E781" s="12"/>
      <c r="P781" s="12"/>
      <c r="Q781" s="12"/>
    </row>
    <row r="782" spans="4:17" ht="15.75" customHeight="1" x14ac:dyDescent="0.2">
      <c r="D782" s="12"/>
      <c r="E782" s="12"/>
      <c r="P782" s="12"/>
      <c r="Q782" s="12"/>
    </row>
    <row r="783" spans="4:17" ht="15.75" customHeight="1" x14ac:dyDescent="0.2">
      <c r="D783" s="12"/>
      <c r="E783" s="12"/>
      <c r="P783" s="12"/>
      <c r="Q783" s="12"/>
    </row>
    <row r="784" spans="4:17" ht="15.75" customHeight="1" x14ac:dyDescent="0.2">
      <c r="D784" s="12"/>
      <c r="E784" s="12"/>
      <c r="P784" s="12"/>
      <c r="Q784" s="12"/>
    </row>
    <row r="785" spans="4:17" ht="15.75" customHeight="1" x14ac:dyDescent="0.2">
      <c r="D785" s="12"/>
      <c r="E785" s="12"/>
      <c r="P785" s="12"/>
      <c r="Q785" s="12"/>
    </row>
    <row r="786" spans="4:17" ht="15.75" customHeight="1" x14ac:dyDescent="0.2">
      <c r="D786" s="12"/>
      <c r="E786" s="12"/>
      <c r="P786" s="12"/>
      <c r="Q786" s="12"/>
    </row>
    <row r="787" spans="4:17" ht="15.75" customHeight="1" x14ac:dyDescent="0.2">
      <c r="D787" s="12"/>
      <c r="E787" s="12"/>
      <c r="P787" s="12"/>
      <c r="Q787" s="12"/>
    </row>
    <row r="788" spans="4:17" ht="15.75" customHeight="1" x14ac:dyDescent="0.2">
      <c r="D788" s="12"/>
      <c r="E788" s="12"/>
      <c r="P788" s="12"/>
      <c r="Q788" s="12"/>
    </row>
    <row r="789" spans="4:17" ht="15.75" customHeight="1" x14ac:dyDescent="0.2">
      <c r="D789" s="12"/>
      <c r="E789" s="12"/>
      <c r="P789" s="12"/>
      <c r="Q789" s="12"/>
    </row>
    <row r="790" spans="4:17" ht="15.75" customHeight="1" x14ac:dyDescent="0.2">
      <c r="D790" s="12"/>
      <c r="E790" s="12"/>
      <c r="P790" s="12"/>
      <c r="Q790" s="12"/>
    </row>
    <row r="791" spans="4:17" ht="15.75" customHeight="1" x14ac:dyDescent="0.2">
      <c r="D791" s="12"/>
      <c r="E791" s="12"/>
      <c r="P791" s="12"/>
      <c r="Q791" s="12"/>
    </row>
    <row r="792" spans="4:17" ht="15.75" customHeight="1" x14ac:dyDescent="0.2">
      <c r="D792" s="12"/>
      <c r="E792" s="12"/>
      <c r="P792" s="12"/>
      <c r="Q792" s="12"/>
    </row>
    <row r="793" spans="4:17" ht="15.75" customHeight="1" x14ac:dyDescent="0.2">
      <c r="D793" s="12"/>
      <c r="E793" s="12"/>
      <c r="P793" s="12"/>
      <c r="Q793" s="12"/>
    </row>
    <row r="794" spans="4:17" ht="15.75" customHeight="1" x14ac:dyDescent="0.2">
      <c r="D794" s="12"/>
      <c r="E794" s="12"/>
      <c r="P794" s="12"/>
      <c r="Q794" s="12"/>
    </row>
    <row r="795" spans="4:17" ht="15.75" customHeight="1" x14ac:dyDescent="0.2">
      <c r="D795" s="12"/>
      <c r="E795" s="12"/>
      <c r="P795" s="12"/>
      <c r="Q795" s="12"/>
    </row>
    <row r="796" spans="4:17" ht="15.75" customHeight="1" x14ac:dyDescent="0.2">
      <c r="D796" s="12"/>
      <c r="E796" s="12"/>
      <c r="P796" s="12"/>
      <c r="Q796" s="12"/>
    </row>
    <row r="797" spans="4:17" ht="15.75" customHeight="1" x14ac:dyDescent="0.2">
      <c r="D797" s="12"/>
      <c r="E797" s="12"/>
      <c r="P797" s="12"/>
      <c r="Q797" s="12"/>
    </row>
    <row r="798" spans="4:17" ht="15.75" customHeight="1" x14ac:dyDescent="0.2">
      <c r="D798" s="12"/>
      <c r="E798" s="12"/>
      <c r="P798" s="12"/>
      <c r="Q798" s="12"/>
    </row>
    <row r="799" spans="4:17" ht="15.75" customHeight="1" x14ac:dyDescent="0.2">
      <c r="D799" s="12"/>
      <c r="E799" s="12"/>
      <c r="P799" s="12"/>
      <c r="Q799" s="12"/>
    </row>
    <row r="800" spans="4:17" ht="15.75" customHeight="1" x14ac:dyDescent="0.2">
      <c r="D800" s="12"/>
      <c r="E800" s="12"/>
      <c r="P800" s="12"/>
      <c r="Q800" s="12"/>
    </row>
    <row r="801" spans="4:17" ht="15.75" customHeight="1" x14ac:dyDescent="0.2">
      <c r="D801" s="12"/>
      <c r="E801" s="12"/>
      <c r="P801" s="12"/>
      <c r="Q801" s="12"/>
    </row>
    <row r="802" spans="4:17" ht="15.75" customHeight="1" x14ac:dyDescent="0.2">
      <c r="D802" s="12"/>
      <c r="E802" s="12"/>
      <c r="P802" s="12"/>
      <c r="Q802" s="12"/>
    </row>
    <row r="803" spans="4:17" ht="15.75" customHeight="1" x14ac:dyDescent="0.2">
      <c r="D803" s="12"/>
      <c r="E803" s="12"/>
      <c r="P803" s="12"/>
      <c r="Q803" s="12"/>
    </row>
    <row r="804" spans="4:17" ht="15.75" customHeight="1" x14ac:dyDescent="0.2">
      <c r="D804" s="12"/>
      <c r="E804" s="12"/>
      <c r="P804" s="12"/>
      <c r="Q804" s="12"/>
    </row>
    <row r="805" spans="4:17" ht="15.75" customHeight="1" x14ac:dyDescent="0.2">
      <c r="D805" s="12"/>
      <c r="E805" s="12"/>
      <c r="P805" s="12"/>
      <c r="Q805" s="12"/>
    </row>
    <row r="806" spans="4:17" ht="15.75" customHeight="1" x14ac:dyDescent="0.2">
      <c r="D806" s="12"/>
      <c r="E806" s="12"/>
      <c r="P806" s="12"/>
      <c r="Q806" s="12"/>
    </row>
    <row r="807" spans="4:17" ht="15.75" customHeight="1" x14ac:dyDescent="0.2">
      <c r="D807" s="12"/>
      <c r="E807" s="12"/>
      <c r="P807" s="12"/>
      <c r="Q807" s="12"/>
    </row>
    <row r="808" spans="4:17" ht="15.75" customHeight="1" x14ac:dyDescent="0.2">
      <c r="D808" s="12"/>
      <c r="E808" s="12"/>
      <c r="P808" s="12"/>
      <c r="Q808" s="12"/>
    </row>
    <row r="809" spans="4:17" ht="15.75" customHeight="1" x14ac:dyDescent="0.2">
      <c r="D809" s="12"/>
      <c r="E809" s="12"/>
      <c r="P809" s="12"/>
      <c r="Q809" s="12"/>
    </row>
    <row r="810" spans="4:17" ht="15.75" customHeight="1" x14ac:dyDescent="0.2">
      <c r="D810" s="12"/>
      <c r="E810" s="12"/>
      <c r="P810" s="12"/>
      <c r="Q810" s="12"/>
    </row>
    <row r="811" spans="4:17" ht="15.75" customHeight="1" x14ac:dyDescent="0.2">
      <c r="D811" s="12"/>
      <c r="E811" s="12"/>
      <c r="P811" s="12"/>
      <c r="Q811" s="12"/>
    </row>
    <row r="812" spans="4:17" ht="15.75" customHeight="1" x14ac:dyDescent="0.2">
      <c r="D812" s="12"/>
      <c r="E812" s="12"/>
      <c r="P812" s="12"/>
      <c r="Q812" s="12"/>
    </row>
    <row r="813" spans="4:17" ht="15.75" customHeight="1" x14ac:dyDescent="0.2">
      <c r="D813" s="12"/>
      <c r="E813" s="12"/>
      <c r="P813" s="12"/>
      <c r="Q813" s="12"/>
    </row>
    <row r="814" spans="4:17" ht="15.75" customHeight="1" x14ac:dyDescent="0.2">
      <c r="D814" s="12"/>
      <c r="E814" s="12"/>
      <c r="P814" s="12"/>
      <c r="Q814" s="12"/>
    </row>
    <row r="815" spans="4:17" ht="15.75" customHeight="1" x14ac:dyDescent="0.2">
      <c r="D815" s="12"/>
      <c r="E815" s="12"/>
      <c r="P815" s="12"/>
      <c r="Q815" s="12"/>
    </row>
    <row r="816" spans="4:17" ht="15.75" customHeight="1" x14ac:dyDescent="0.2">
      <c r="D816" s="12"/>
      <c r="E816" s="12"/>
      <c r="P816" s="12"/>
      <c r="Q816" s="12"/>
    </row>
    <row r="817" spans="4:17" ht="15.75" customHeight="1" x14ac:dyDescent="0.2">
      <c r="D817" s="12"/>
      <c r="E817" s="12"/>
      <c r="P817" s="12"/>
      <c r="Q817" s="12"/>
    </row>
    <row r="818" spans="4:17" ht="15.75" customHeight="1" x14ac:dyDescent="0.2">
      <c r="D818" s="12"/>
      <c r="E818" s="12"/>
      <c r="P818" s="12"/>
      <c r="Q818" s="12"/>
    </row>
    <row r="819" spans="4:17" ht="15.75" customHeight="1" x14ac:dyDescent="0.2">
      <c r="D819" s="12"/>
      <c r="E819" s="12"/>
      <c r="P819" s="12"/>
      <c r="Q819" s="12"/>
    </row>
    <row r="820" spans="4:17" ht="15.75" customHeight="1" x14ac:dyDescent="0.2">
      <c r="D820" s="12"/>
      <c r="E820" s="12"/>
      <c r="P820" s="12"/>
      <c r="Q820" s="12"/>
    </row>
    <row r="821" spans="4:17" ht="15.75" customHeight="1" x14ac:dyDescent="0.2">
      <c r="D821" s="12"/>
      <c r="E821" s="12"/>
      <c r="P821" s="12"/>
      <c r="Q821" s="12"/>
    </row>
    <row r="822" spans="4:17" ht="15.75" customHeight="1" x14ac:dyDescent="0.2">
      <c r="D822" s="12"/>
      <c r="E822" s="12"/>
      <c r="P822" s="12"/>
      <c r="Q822" s="12"/>
    </row>
    <row r="823" spans="4:17" ht="15.75" customHeight="1" x14ac:dyDescent="0.2">
      <c r="D823" s="12"/>
      <c r="E823" s="12"/>
      <c r="P823" s="12"/>
      <c r="Q823" s="12"/>
    </row>
    <row r="824" spans="4:17" ht="15.75" customHeight="1" x14ac:dyDescent="0.2">
      <c r="D824" s="12"/>
      <c r="E824" s="12"/>
      <c r="P824" s="12"/>
      <c r="Q824" s="12"/>
    </row>
    <row r="825" spans="4:17" ht="15.75" customHeight="1" x14ac:dyDescent="0.2">
      <c r="D825" s="12"/>
      <c r="E825" s="12"/>
      <c r="P825" s="12"/>
      <c r="Q825" s="12"/>
    </row>
    <row r="826" spans="4:17" ht="15.75" customHeight="1" x14ac:dyDescent="0.2">
      <c r="D826" s="12"/>
      <c r="E826" s="12"/>
      <c r="P826" s="12"/>
      <c r="Q826" s="12"/>
    </row>
    <row r="827" spans="4:17" ht="15.75" customHeight="1" x14ac:dyDescent="0.2">
      <c r="D827" s="12"/>
      <c r="E827" s="12"/>
      <c r="P827" s="12"/>
      <c r="Q827" s="12"/>
    </row>
    <row r="828" spans="4:17" ht="15.75" customHeight="1" x14ac:dyDescent="0.2">
      <c r="D828" s="12"/>
      <c r="E828" s="12"/>
      <c r="P828" s="12"/>
      <c r="Q828" s="12"/>
    </row>
    <row r="829" spans="4:17" ht="15.75" customHeight="1" x14ac:dyDescent="0.2">
      <c r="D829" s="12"/>
      <c r="E829" s="12"/>
      <c r="P829" s="12"/>
      <c r="Q829" s="12"/>
    </row>
    <row r="830" spans="4:17" ht="15.75" customHeight="1" x14ac:dyDescent="0.2">
      <c r="D830" s="12"/>
      <c r="E830" s="12"/>
      <c r="P830" s="12"/>
      <c r="Q830" s="12"/>
    </row>
    <row r="831" spans="4:17" ht="15.75" customHeight="1" x14ac:dyDescent="0.2">
      <c r="D831" s="12"/>
      <c r="E831" s="12"/>
      <c r="P831" s="12"/>
      <c r="Q831" s="12"/>
    </row>
    <row r="832" spans="4:17" ht="15.75" customHeight="1" x14ac:dyDescent="0.2">
      <c r="D832" s="12"/>
      <c r="E832" s="12"/>
      <c r="P832" s="12"/>
      <c r="Q832" s="12"/>
    </row>
    <row r="833" spans="4:17" ht="15.75" customHeight="1" x14ac:dyDescent="0.2">
      <c r="D833" s="12"/>
      <c r="E833" s="12"/>
      <c r="P833" s="12"/>
      <c r="Q833" s="12"/>
    </row>
    <row r="834" spans="4:17" ht="15.75" customHeight="1" x14ac:dyDescent="0.2">
      <c r="D834" s="12"/>
      <c r="E834" s="12"/>
      <c r="P834" s="12"/>
      <c r="Q834" s="12"/>
    </row>
    <row r="835" spans="4:17" ht="15.75" customHeight="1" x14ac:dyDescent="0.2">
      <c r="D835" s="12"/>
      <c r="E835" s="12"/>
      <c r="P835" s="12"/>
      <c r="Q835" s="12"/>
    </row>
    <row r="836" spans="4:17" ht="15.75" customHeight="1" x14ac:dyDescent="0.2">
      <c r="D836" s="12"/>
      <c r="E836" s="12"/>
      <c r="P836" s="12"/>
      <c r="Q836" s="12"/>
    </row>
    <row r="837" spans="4:17" ht="15.75" customHeight="1" x14ac:dyDescent="0.2">
      <c r="D837" s="12"/>
      <c r="E837" s="12"/>
      <c r="P837" s="12"/>
      <c r="Q837" s="12"/>
    </row>
    <row r="838" spans="4:17" ht="15.75" customHeight="1" x14ac:dyDescent="0.2">
      <c r="D838" s="12"/>
      <c r="E838" s="12"/>
      <c r="P838" s="12"/>
      <c r="Q838" s="12"/>
    </row>
    <row r="839" spans="4:17" ht="15.75" customHeight="1" x14ac:dyDescent="0.2">
      <c r="D839" s="12"/>
      <c r="E839" s="12"/>
      <c r="P839" s="12"/>
      <c r="Q839" s="12"/>
    </row>
    <row r="840" spans="4:17" ht="15.75" customHeight="1" x14ac:dyDescent="0.2">
      <c r="D840" s="12"/>
      <c r="E840" s="12"/>
      <c r="P840" s="12"/>
      <c r="Q840" s="12"/>
    </row>
    <row r="841" spans="4:17" ht="15.75" customHeight="1" x14ac:dyDescent="0.2">
      <c r="D841" s="12"/>
      <c r="E841" s="12"/>
      <c r="P841" s="12"/>
      <c r="Q841" s="12"/>
    </row>
    <row r="842" spans="4:17" ht="15.75" customHeight="1" x14ac:dyDescent="0.2">
      <c r="D842" s="12"/>
      <c r="E842" s="12"/>
      <c r="P842" s="12"/>
      <c r="Q842" s="12"/>
    </row>
    <row r="843" spans="4:17" ht="15.75" customHeight="1" x14ac:dyDescent="0.2">
      <c r="D843" s="12"/>
      <c r="E843" s="12"/>
      <c r="P843" s="12"/>
      <c r="Q843" s="12"/>
    </row>
    <row r="844" spans="4:17" ht="15.75" customHeight="1" x14ac:dyDescent="0.2">
      <c r="D844" s="12"/>
      <c r="E844" s="12"/>
      <c r="P844" s="12"/>
      <c r="Q844" s="12"/>
    </row>
    <row r="845" spans="4:17" ht="15.75" customHeight="1" x14ac:dyDescent="0.2">
      <c r="D845" s="12"/>
      <c r="E845" s="12"/>
      <c r="P845" s="12"/>
      <c r="Q845" s="12"/>
    </row>
    <row r="846" spans="4:17" ht="15.75" customHeight="1" x14ac:dyDescent="0.2">
      <c r="D846" s="12"/>
      <c r="E846" s="12"/>
      <c r="P846" s="12"/>
      <c r="Q846" s="12"/>
    </row>
    <row r="847" spans="4:17" ht="15.75" customHeight="1" x14ac:dyDescent="0.2">
      <c r="D847" s="12"/>
      <c r="E847" s="12"/>
      <c r="P847" s="12"/>
      <c r="Q847" s="12"/>
    </row>
    <row r="848" spans="4:17" ht="15.75" customHeight="1" x14ac:dyDescent="0.2">
      <c r="D848" s="12"/>
      <c r="E848" s="12"/>
      <c r="P848" s="12"/>
      <c r="Q848" s="12"/>
    </row>
    <row r="849" spans="4:17" ht="15.75" customHeight="1" x14ac:dyDescent="0.2">
      <c r="D849" s="12"/>
      <c r="E849" s="12"/>
      <c r="P849" s="12"/>
      <c r="Q849" s="12"/>
    </row>
    <row r="850" spans="4:17" ht="15.75" customHeight="1" x14ac:dyDescent="0.2">
      <c r="D850" s="12"/>
      <c r="E850" s="12"/>
      <c r="P850" s="12"/>
      <c r="Q850" s="12"/>
    </row>
    <row r="851" spans="4:17" ht="15.75" customHeight="1" x14ac:dyDescent="0.2">
      <c r="D851" s="12"/>
      <c r="E851" s="12"/>
      <c r="P851" s="12"/>
      <c r="Q851" s="12"/>
    </row>
    <row r="852" spans="4:17" ht="15.75" customHeight="1" x14ac:dyDescent="0.2">
      <c r="D852" s="12"/>
      <c r="E852" s="12"/>
      <c r="P852" s="12"/>
      <c r="Q852" s="12"/>
    </row>
    <row r="853" spans="4:17" ht="15.75" customHeight="1" x14ac:dyDescent="0.2">
      <c r="D853" s="12"/>
      <c r="E853" s="12"/>
      <c r="P853" s="12"/>
      <c r="Q853" s="12"/>
    </row>
    <row r="854" spans="4:17" ht="15.75" customHeight="1" x14ac:dyDescent="0.2">
      <c r="D854" s="12"/>
      <c r="E854" s="12"/>
      <c r="P854" s="12"/>
      <c r="Q854" s="12"/>
    </row>
    <row r="855" spans="4:17" ht="15.75" customHeight="1" x14ac:dyDescent="0.2">
      <c r="D855" s="12"/>
      <c r="E855" s="12"/>
      <c r="P855" s="12"/>
      <c r="Q855" s="12"/>
    </row>
    <row r="856" spans="4:17" ht="15.75" customHeight="1" x14ac:dyDescent="0.2">
      <c r="D856" s="12"/>
      <c r="E856" s="12"/>
      <c r="P856" s="12"/>
      <c r="Q856" s="12"/>
    </row>
    <row r="857" spans="4:17" ht="15.75" customHeight="1" x14ac:dyDescent="0.2">
      <c r="D857" s="12"/>
      <c r="E857" s="12"/>
      <c r="P857" s="12"/>
      <c r="Q857" s="12"/>
    </row>
    <row r="858" spans="4:17" ht="15.75" customHeight="1" x14ac:dyDescent="0.2">
      <c r="D858" s="12"/>
      <c r="E858" s="12"/>
      <c r="P858" s="12"/>
      <c r="Q858" s="12"/>
    </row>
    <row r="859" spans="4:17" ht="15.75" customHeight="1" x14ac:dyDescent="0.2">
      <c r="D859" s="12"/>
      <c r="E859" s="12"/>
      <c r="P859" s="12"/>
      <c r="Q859" s="12"/>
    </row>
    <row r="860" spans="4:17" ht="15.75" customHeight="1" x14ac:dyDescent="0.2">
      <c r="D860" s="12"/>
      <c r="E860" s="12"/>
      <c r="P860" s="12"/>
      <c r="Q860" s="12"/>
    </row>
    <row r="861" spans="4:17" ht="15.75" customHeight="1" x14ac:dyDescent="0.2">
      <c r="D861" s="12"/>
      <c r="E861" s="12"/>
      <c r="P861" s="12"/>
      <c r="Q861" s="12"/>
    </row>
    <row r="862" spans="4:17" ht="15.75" customHeight="1" x14ac:dyDescent="0.2">
      <c r="D862" s="12"/>
      <c r="E862" s="12"/>
      <c r="P862" s="12"/>
      <c r="Q862" s="12"/>
    </row>
    <row r="863" spans="4:17" ht="15.75" customHeight="1" x14ac:dyDescent="0.2">
      <c r="D863" s="12"/>
      <c r="E863" s="12"/>
      <c r="P863" s="12"/>
      <c r="Q863" s="12"/>
    </row>
    <row r="864" spans="4:17" ht="15.75" customHeight="1" x14ac:dyDescent="0.2">
      <c r="D864" s="12"/>
      <c r="E864" s="12"/>
      <c r="P864" s="12"/>
      <c r="Q864" s="12"/>
    </row>
    <row r="865" spans="4:17" ht="15.75" customHeight="1" x14ac:dyDescent="0.2">
      <c r="D865" s="12"/>
      <c r="E865" s="12"/>
      <c r="P865" s="12"/>
      <c r="Q865" s="12"/>
    </row>
    <row r="866" spans="4:17" ht="15.75" customHeight="1" x14ac:dyDescent="0.2">
      <c r="D866" s="12"/>
      <c r="E866" s="12"/>
      <c r="P866" s="12"/>
      <c r="Q866" s="12"/>
    </row>
    <row r="867" spans="4:17" ht="15.75" customHeight="1" x14ac:dyDescent="0.2">
      <c r="D867" s="12"/>
      <c r="E867" s="12"/>
      <c r="P867" s="12"/>
      <c r="Q867" s="12"/>
    </row>
    <row r="868" spans="4:17" ht="15.75" customHeight="1" x14ac:dyDescent="0.2">
      <c r="D868" s="12"/>
      <c r="E868" s="12"/>
      <c r="P868" s="12"/>
      <c r="Q868" s="12"/>
    </row>
    <row r="869" spans="4:17" ht="15.75" customHeight="1" x14ac:dyDescent="0.2">
      <c r="D869" s="12"/>
      <c r="E869" s="12"/>
      <c r="P869" s="12"/>
      <c r="Q869" s="12"/>
    </row>
    <row r="870" spans="4:17" ht="15.75" customHeight="1" x14ac:dyDescent="0.2">
      <c r="D870" s="12"/>
      <c r="E870" s="12"/>
      <c r="P870" s="12"/>
      <c r="Q870" s="12"/>
    </row>
    <row r="871" spans="4:17" ht="15.75" customHeight="1" x14ac:dyDescent="0.2">
      <c r="D871" s="12"/>
      <c r="E871" s="12"/>
      <c r="P871" s="12"/>
      <c r="Q871" s="12"/>
    </row>
    <row r="872" spans="4:17" ht="15.75" customHeight="1" x14ac:dyDescent="0.2">
      <c r="D872" s="12"/>
      <c r="E872" s="12"/>
      <c r="P872" s="12"/>
      <c r="Q872" s="12"/>
    </row>
    <row r="873" spans="4:17" ht="15.75" customHeight="1" x14ac:dyDescent="0.2">
      <c r="D873" s="12"/>
      <c r="E873" s="12"/>
      <c r="P873" s="12"/>
      <c r="Q873" s="12"/>
    </row>
    <row r="874" spans="4:17" ht="15.75" customHeight="1" x14ac:dyDescent="0.2">
      <c r="D874" s="12"/>
      <c r="E874" s="12"/>
      <c r="P874" s="12"/>
      <c r="Q874" s="12"/>
    </row>
    <row r="875" spans="4:17" ht="15.75" customHeight="1" x14ac:dyDescent="0.2">
      <c r="D875" s="12"/>
      <c r="E875" s="12"/>
      <c r="P875" s="12"/>
      <c r="Q875" s="12"/>
    </row>
    <row r="876" spans="4:17" ht="15.75" customHeight="1" x14ac:dyDescent="0.2">
      <c r="D876" s="12"/>
      <c r="E876" s="12"/>
      <c r="P876" s="12"/>
      <c r="Q876" s="12"/>
    </row>
    <row r="877" spans="4:17" ht="15.75" customHeight="1" x14ac:dyDescent="0.2">
      <c r="D877" s="12"/>
      <c r="E877" s="12"/>
      <c r="P877" s="12"/>
      <c r="Q877" s="12"/>
    </row>
    <row r="878" spans="4:17" ht="15.75" customHeight="1" x14ac:dyDescent="0.2">
      <c r="D878" s="12"/>
      <c r="E878" s="12"/>
      <c r="P878" s="12"/>
      <c r="Q878" s="12"/>
    </row>
    <row r="879" spans="4:17" ht="15.75" customHeight="1" x14ac:dyDescent="0.2">
      <c r="D879" s="12"/>
      <c r="E879" s="12"/>
      <c r="P879" s="12"/>
      <c r="Q879" s="12"/>
    </row>
    <row r="880" spans="4:17" ht="15.75" customHeight="1" x14ac:dyDescent="0.2">
      <c r="D880" s="12"/>
      <c r="E880" s="12"/>
      <c r="P880" s="12"/>
      <c r="Q880" s="12"/>
    </row>
    <row r="881" spans="4:17" ht="15.75" customHeight="1" x14ac:dyDescent="0.2">
      <c r="D881" s="12"/>
      <c r="E881" s="12"/>
      <c r="P881" s="12"/>
      <c r="Q881" s="12"/>
    </row>
    <row r="882" spans="4:17" ht="15.75" customHeight="1" x14ac:dyDescent="0.2">
      <c r="D882" s="12"/>
      <c r="E882" s="12"/>
      <c r="P882" s="12"/>
      <c r="Q882" s="12"/>
    </row>
    <row r="883" spans="4:17" ht="15.75" customHeight="1" x14ac:dyDescent="0.2">
      <c r="D883" s="12"/>
      <c r="E883" s="12"/>
      <c r="P883" s="12"/>
      <c r="Q883" s="12"/>
    </row>
    <row r="884" spans="4:17" ht="15.75" customHeight="1" x14ac:dyDescent="0.2">
      <c r="D884" s="12"/>
      <c r="E884" s="12"/>
      <c r="P884" s="12"/>
      <c r="Q884" s="12"/>
    </row>
    <row r="885" spans="4:17" ht="15.75" customHeight="1" x14ac:dyDescent="0.2">
      <c r="D885" s="12"/>
      <c r="E885" s="12"/>
      <c r="P885" s="12"/>
      <c r="Q885" s="12"/>
    </row>
    <row r="886" spans="4:17" ht="15.75" customHeight="1" x14ac:dyDescent="0.2">
      <c r="D886" s="12"/>
      <c r="E886" s="12"/>
      <c r="P886" s="12"/>
      <c r="Q886" s="12"/>
    </row>
    <row r="887" spans="4:17" ht="15.75" customHeight="1" x14ac:dyDescent="0.2">
      <c r="D887" s="12"/>
      <c r="E887" s="12"/>
      <c r="P887" s="12"/>
      <c r="Q887" s="12"/>
    </row>
    <row r="888" spans="4:17" ht="15.75" customHeight="1" x14ac:dyDescent="0.2">
      <c r="D888" s="12"/>
      <c r="E888" s="12"/>
      <c r="P888" s="12"/>
      <c r="Q888" s="12"/>
    </row>
    <row r="889" spans="4:17" ht="15.75" customHeight="1" x14ac:dyDescent="0.2">
      <c r="D889" s="12"/>
      <c r="E889" s="12"/>
      <c r="P889" s="12"/>
      <c r="Q889" s="12"/>
    </row>
    <row r="890" spans="4:17" ht="15.75" customHeight="1" x14ac:dyDescent="0.2">
      <c r="D890" s="12"/>
      <c r="E890" s="12"/>
      <c r="P890" s="12"/>
      <c r="Q890" s="12"/>
    </row>
    <row r="891" spans="4:17" ht="15.75" customHeight="1" x14ac:dyDescent="0.2">
      <c r="D891" s="12"/>
      <c r="E891" s="12"/>
      <c r="P891" s="12"/>
      <c r="Q891" s="12"/>
    </row>
    <row r="892" spans="4:17" ht="15.75" customHeight="1" x14ac:dyDescent="0.2">
      <c r="D892" s="12"/>
      <c r="E892" s="12"/>
      <c r="P892" s="12"/>
      <c r="Q892" s="12"/>
    </row>
    <row r="893" spans="4:17" ht="15.75" customHeight="1" x14ac:dyDescent="0.2">
      <c r="D893" s="12"/>
      <c r="E893" s="12"/>
      <c r="P893" s="12"/>
      <c r="Q893" s="12"/>
    </row>
    <row r="894" spans="4:17" ht="15.75" customHeight="1" x14ac:dyDescent="0.2">
      <c r="D894" s="12"/>
      <c r="E894" s="12"/>
      <c r="P894" s="12"/>
      <c r="Q894" s="12"/>
    </row>
    <row r="895" spans="4:17" ht="15.75" customHeight="1" x14ac:dyDescent="0.2">
      <c r="D895" s="12"/>
      <c r="E895" s="12"/>
      <c r="P895" s="12"/>
      <c r="Q895" s="12"/>
    </row>
    <row r="896" spans="4:17" ht="15.75" customHeight="1" x14ac:dyDescent="0.2">
      <c r="D896" s="12"/>
      <c r="E896" s="12"/>
      <c r="P896" s="12"/>
      <c r="Q896" s="12"/>
    </row>
    <row r="897" spans="4:17" ht="15.75" customHeight="1" x14ac:dyDescent="0.2">
      <c r="D897" s="12"/>
      <c r="E897" s="12"/>
      <c r="P897" s="12"/>
      <c r="Q897" s="12"/>
    </row>
    <row r="898" spans="4:17" ht="15.75" customHeight="1" x14ac:dyDescent="0.2">
      <c r="D898" s="12"/>
      <c r="E898" s="12"/>
      <c r="P898" s="12"/>
      <c r="Q898" s="12"/>
    </row>
    <row r="899" spans="4:17" ht="15.75" customHeight="1" x14ac:dyDescent="0.2">
      <c r="D899" s="12"/>
      <c r="E899" s="12"/>
      <c r="P899" s="12"/>
      <c r="Q899" s="12"/>
    </row>
    <row r="900" spans="4:17" ht="15.75" customHeight="1" x14ac:dyDescent="0.2">
      <c r="D900" s="12"/>
      <c r="E900" s="12"/>
      <c r="P900" s="12"/>
      <c r="Q900" s="12"/>
    </row>
    <row r="901" spans="4:17" ht="15.75" customHeight="1" x14ac:dyDescent="0.2">
      <c r="D901" s="12"/>
      <c r="E901" s="12"/>
      <c r="P901" s="12"/>
      <c r="Q901" s="12"/>
    </row>
    <row r="902" spans="4:17" ht="15.75" customHeight="1" x14ac:dyDescent="0.2">
      <c r="D902" s="12"/>
      <c r="E902" s="12"/>
      <c r="P902" s="12"/>
      <c r="Q902" s="12"/>
    </row>
    <row r="903" spans="4:17" ht="15.75" customHeight="1" x14ac:dyDescent="0.2">
      <c r="D903" s="12"/>
      <c r="E903" s="12"/>
      <c r="P903" s="12"/>
      <c r="Q903" s="12"/>
    </row>
    <row r="904" spans="4:17" ht="15.75" customHeight="1" x14ac:dyDescent="0.2">
      <c r="D904" s="12"/>
      <c r="E904" s="12"/>
      <c r="P904" s="12"/>
      <c r="Q904" s="12"/>
    </row>
    <row r="905" spans="4:17" ht="15.75" customHeight="1" x14ac:dyDescent="0.2">
      <c r="D905" s="12"/>
      <c r="E905" s="12"/>
      <c r="P905" s="12"/>
      <c r="Q905" s="12"/>
    </row>
    <row r="906" spans="4:17" ht="15.75" customHeight="1" x14ac:dyDescent="0.2">
      <c r="D906" s="12"/>
      <c r="E906" s="12"/>
      <c r="P906" s="12"/>
      <c r="Q906" s="12"/>
    </row>
    <row r="907" spans="4:17" ht="15.75" customHeight="1" x14ac:dyDescent="0.2">
      <c r="D907" s="12"/>
      <c r="E907" s="12"/>
      <c r="P907" s="12"/>
      <c r="Q907" s="12"/>
    </row>
    <row r="908" spans="4:17" ht="15.75" customHeight="1" x14ac:dyDescent="0.2">
      <c r="D908" s="12"/>
      <c r="E908" s="12"/>
      <c r="P908" s="12"/>
      <c r="Q908" s="12"/>
    </row>
    <row r="909" spans="4:17" ht="15.75" customHeight="1" x14ac:dyDescent="0.2">
      <c r="D909" s="12"/>
      <c r="E909" s="12"/>
      <c r="P909" s="12"/>
      <c r="Q909" s="12"/>
    </row>
    <row r="910" spans="4:17" ht="15.75" customHeight="1" x14ac:dyDescent="0.2">
      <c r="D910" s="12"/>
      <c r="E910" s="12"/>
      <c r="P910" s="12"/>
      <c r="Q910" s="12"/>
    </row>
    <row r="911" spans="4:17" ht="15.75" customHeight="1" x14ac:dyDescent="0.2">
      <c r="D911" s="12"/>
      <c r="E911" s="12"/>
      <c r="P911" s="12"/>
      <c r="Q911" s="12"/>
    </row>
    <row r="912" spans="4:17" ht="15.75" customHeight="1" x14ac:dyDescent="0.2">
      <c r="D912" s="12"/>
      <c r="E912" s="12"/>
      <c r="P912" s="12"/>
      <c r="Q912" s="12"/>
    </row>
    <row r="913" spans="4:17" ht="15.75" customHeight="1" x14ac:dyDescent="0.2">
      <c r="D913" s="12"/>
      <c r="E913" s="12"/>
      <c r="P913" s="12"/>
      <c r="Q913" s="12"/>
    </row>
    <row r="914" spans="4:17" ht="15.75" customHeight="1" x14ac:dyDescent="0.2">
      <c r="D914" s="12"/>
      <c r="E914" s="12"/>
      <c r="P914" s="12"/>
      <c r="Q914" s="12"/>
    </row>
    <row r="915" spans="4:17" ht="15.75" customHeight="1" x14ac:dyDescent="0.2">
      <c r="D915" s="12"/>
      <c r="E915" s="12"/>
      <c r="P915" s="12"/>
      <c r="Q915" s="12"/>
    </row>
    <row r="916" spans="4:17" ht="15.75" customHeight="1" x14ac:dyDescent="0.2">
      <c r="D916" s="12"/>
      <c r="E916" s="12"/>
      <c r="P916" s="12"/>
      <c r="Q916" s="12"/>
    </row>
    <row r="917" spans="4:17" ht="15.75" customHeight="1" x14ac:dyDescent="0.2">
      <c r="D917" s="12"/>
      <c r="E917" s="12"/>
      <c r="P917" s="12"/>
      <c r="Q917" s="12"/>
    </row>
    <row r="918" spans="4:17" ht="15.75" customHeight="1" x14ac:dyDescent="0.2">
      <c r="D918" s="12"/>
      <c r="E918" s="12"/>
      <c r="P918" s="12"/>
      <c r="Q918" s="12"/>
    </row>
    <row r="919" spans="4:17" ht="15.75" customHeight="1" x14ac:dyDescent="0.2">
      <c r="D919" s="12"/>
      <c r="E919" s="12"/>
      <c r="P919" s="12"/>
      <c r="Q919" s="12"/>
    </row>
    <row r="920" spans="4:17" ht="15.75" customHeight="1" x14ac:dyDescent="0.2">
      <c r="D920" s="12"/>
      <c r="E920" s="12"/>
      <c r="P920" s="12"/>
      <c r="Q920" s="12"/>
    </row>
    <row r="921" spans="4:17" ht="15.75" customHeight="1" x14ac:dyDescent="0.2">
      <c r="D921" s="12"/>
      <c r="E921" s="12"/>
      <c r="P921" s="12"/>
      <c r="Q921" s="12"/>
    </row>
    <row r="922" spans="4:17" ht="15.75" customHeight="1" x14ac:dyDescent="0.2">
      <c r="D922" s="12"/>
      <c r="E922" s="12"/>
      <c r="P922" s="12"/>
      <c r="Q922" s="12"/>
    </row>
    <row r="923" spans="4:17" ht="15.75" customHeight="1" x14ac:dyDescent="0.2">
      <c r="D923" s="12"/>
      <c r="E923" s="12"/>
      <c r="P923" s="12"/>
      <c r="Q923" s="12"/>
    </row>
    <row r="924" spans="4:17" ht="15.75" customHeight="1" x14ac:dyDescent="0.2">
      <c r="D924" s="12"/>
      <c r="E924" s="12"/>
      <c r="P924" s="12"/>
      <c r="Q924" s="12"/>
    </row>
    <row r="925" spans="4:17" ht="15.75" customHeight="1" x14ac:dyDescent="0.2">
      <c r="D925" s="12"/>
      <c r="E925" s="12"/>
      <c r="P925" s="12"/>
      <c r="Q925" s="12"/>
    </row>
    <row r="926" spans="4:17" ht="15.75" customHeight="1" x14ac:dyDescent="0.2">
      <c r="D926" s="12"/>
      <c r="E926" s="12"/>
      <c r="P926" s="12"/>
      <c r="Q926" s="12"/>
    </row>
    <row r="927" spans="4:17" ht="15.75" customHeight="1" x14ac:dyDescent="0.2">
      <c r="D927" s="12"/>
      <c r="E927" s="12"/>
      <c r="P927" s="12"/>
      <c r="Q927" s="12"/>
    </row>
    <row r="928" spans="4:17" ht="15.75" customHeight="1" x14ac:dyDescent="0.2">
      <c r="D928" s="12"/>
      <c r="E928" s="12"/>
      <c r="P928" s="12"/>
      <c r="Q928" s="12"/>
    </row>
    <row r="929" spans="4:17" ht="15.75" customHeight="1" x14ac:dyDescent="0.2">
      <c r="D929" s="12"/>
      <c r="E929" s="12"/>
      <c r="P929" s="12"/>
      <c r="Q929" s="12"/>
    </row>
    <row r="930" spans="4:17" ht="15.75" customHeight="1" x14ac:dyDescent="0.2">
      <c r="D930" s="12"/>
      <c r="E930" s="12"/>
      <c r="P930" s="12"/>
      <c r="Q930" s="12"/>
    </row>
    <row r="931" spans="4:17" ht="15.75" customHeight="1" x14ac:dyDescent="0.2">
      <c r="D931" s="12"/>
      <c r="E931" s="12"/>
      <c r="P931" s="12"/>
      <c r="Q931" s="12"/>
    </row>
    <row r="932" spans="4:17" ht="15.75" customHeight="1" x14ac:dyDescent="0.2">
      <c r="D932" s="12"/>
      <c r="E932" s="12"/>
      <c r="P932" s="12"/>
      <c r="Q932" s="12"/>
    </row>
    <row r="933" spans="4:17" ht="15.75" customHeight="1" x14ac:dyDescent="0.2">
      <c r="D933" s="12"/>
      <c r="E933" s="12"/>
      <c r="P933" s="12"/>
      <c r="Q933" s="12"/>
    </row>
    <row r="934" spans="4:17" ht="15.75" customHeight="1" x14ac:dyDescent="0.2">
      <c r="D934" s="12"/>
      <c r="E934" s="12"/>
      <c r="P934" s="12"/>
      <c r="Q934" s="12"/>
    </row>
    <row r="935" spans="4:17" ht="15.75" customHeight="1" x14ac:dyDescent="0.2">
      <c r="D935" s="12"/>
      <c r="E935" s="12"/>
      <c r="P935" s="12"/>
      <c r="Q935" s="12"/>
    </row>
    <row r="936" spans="4:17" ht="15.75" customHeight="1" x14ac:dyDescent="0.2">
      <c r="D936" s="12"/>
      <c r="E936" s="12"/>
      <c r="P936" s="12"/>
      <c r="Q936" s="12"/>
    </row>
    <row r="937" spans="4:17" ht="15.75" customHeight="1" x14ac:dyDescent="0.2">
      <c r="D937" s="12"/>
      <c r="E937" s="12"/>
      <c r="P937" s="12"/>
      <c r="Q937" s="12"/>
    </row>
    <row r="938" spans="4:17" ht="15.75" customHeight="1" x14ac:dyDescent="0.2">
      <c r="D938" s="12"/>
      <c r="E938" s="12"/>
      <c r="P938" s="12"/>
      <c r="Q938" s="12"/>
    </row>
    <row r="939" spans="4:17" ht="15.75" customHeight="1" x14ac:dyDescent="0.2">
      <c r="D939" s="12"/>
      <c r="E939" s="12"/>
      <c r="P939" s="12"/>
      <c r="Q939" s="12"/>
    </row>
    <row r="940" spans="4:17" ht="15.75" customHeight="1" x14ac:dyDescent="0.2">
      <c r="D940" s="12"/>
      <c r="E940" s="12"/>
      <c r="P940" s="12"/>
      <c r="Q940" s="12"/>
    </row>
    <row r="941" spans="4:17" ht="15.75" customHeight="1" x14ac:dyDescent="0.2">
      <c r="D941" s="12"/>
      <c r="E941" s="12"/>
      <c r="P941" s="12"/>
      <c r="Q941" s="12"/>
    </row>
    <row r="942" spans="4:17" ht="15.75" customHeight="1" x14ac:dyDescent="0.2">
      <c r="D942" s="12"/>
      <c r="E942" s="12"/>
      <c r="P942" s="12"/>
      <c r="Q942" s="12"/>
    </row>
    <row r="943" spans="4:17" ht="15.75" customHeight="1" x14ac:dyDescent="0.2">
      <c r="D943" s="12"/>
      <c r="E943" s="12"/>
      <c r="P943" s="12"/>
      <c r="Q943" s="12"/>
    </row>
    <row r="944" spans="4:17" ht="15.75" customHeight="1" x14ac:dyDescent="0.2">
      <c r="D944" s="12"/>
      <c r="E944" s="12"/>
      <c r="P944" s="12"/>
      <c r="Q944" s="12"/>
    </row>
    <row r="945" spans="4:17" ht="15.75" customHeight="1" x14ac:dyDescent="0.2">
      <c r="D945" s="12"/>
      <c r="E945" s="12"/>
      <c r="P945" s="12"/>
      <c r="Q945" s="12"/>
    </row>
    <row r="946" spans="4:17" ht="15.75" customHeight="1" x14ac:dyDescent="0.2">
      <c r="D946" s="12"/>
      <c r="E946" s="12"/>
      <c r="P946" s="12"/>
      <c r="Q946" s="12"/>
    </row>
    <row r="947" spans="4:17" ht="15.75" customHeight="1" x14ac:dyDescent="0.2">
      <c r="D947" s="12"/>
      <c r="E947" s="12"/>
      <c r="P947" s="12"/>
      <c r="Q947" s="12"/>
    </row>
    <row r="948" spans="4:17" ht="15.75" customHeight="1" x14ac:dyDescent="0.2">
      <c r="D948" s="12"/>
      <c r="E948" s="12"/>
      <c r="P948" s="12"/>
      <c r="Q948" s="12"/>
    </row>
    <row r="949" spans="4:17" ht="15.75" customHeight="1" x14ac:dyDescent="0.2">
      <c r="D949" s="12"/>
      <c r="E949" s="12"/>
      <c r="P949" s="12"/>
      <c r="Q949" s="12"/>
    </row>
    <row r="950" spans="4:17" ht="15.75" customHeight="1" x14ac:dyDescent="0.2">
      <c r="D950" s="12"/>
      <c r="E950" s="12"/>
      <c r="P950" s="12"/>
      <c r="Q950" s="12"/>
    </row>
    <row r="951" spans="4:17" ht="15.75" customHeight="1" x14ac:dyDescent="0.2">
      <c r="D951" s="12"/>
      <c r="E951" s="12"/>
      <c r="P951" s="12"/>
      <c r="Q951" s="12"/>
    </row>
    <row r="952" spans="4:17" ht="15.75" customHeight="1" x14ac:dyDescent="0.2">
      <c r="D952" s="12"/>
      <c r="E952" s="12"/>
      <c r="P952" s="12"/>
      <c r="Q952" s="12"/>
    </row>
    <row r="953" spans="4:17" ht="15.75" customHeight="1" x14ac:dyDescent="0.2">
      <c r="D953" s="12"/>
      <c r="E953" s="12"/>
      <c r="P953" s="12"/>
      <c r="Q953" s="12"/>
    </row>
    <row r="954" spans="4:17" ht="15.75" customHeight="1" x14ac:dyDescent="0.2">
      <c r="D954" s="12"/>
      <c r="E954" s="12"/>
      <c r="P954" s="12"/>
      <c r="Q954" s="12"/>
    </row>
    <row r="955" spans="4:17" ht="15.75" customHeight="1" x14ac:dyDescent="0.2">
      <c r="D955" s="12"/>
      <c r="E955" s="12"/>
      <c r="P955" s="12"/>
      <c r="Q955" s="12"/>
    </row>
    <row r="956" spans="4:17" ht="15.75" customHeight="1" x14ac:dyDescent="0.2">
      <c r="D956" s="12"/>
      <c r="E956" s="12"/>
      <c r="P956" s="12"/>
      <c r="Q956" s="12"/>
    </row>
    <row r="957" spans="4:17" ht="15.75" customHeight="1" x14ac:dyDescent="0.2">
      <c r="D957" s="12"/>
      <c r="E957" s="12"/>
      <c r="P957" s="12"/>
      <c r="Q957" s="12"/>
    </row>
    <row r="958" spans="4:17" ht="15.75" customHeight="1" x14ac:dyDescent="0.2">
      <c r="D958" s="12"/>
      <c r="E958" s="12"/>
      <c r="P958" s="12"/>
      <c r="Q958" s="12"/>
    </row>
    <row r="959" spans="4:17" ht="15.75" customHeight="1" x14ac:dyDescent="0.2">
      <c r="D959" s="12"/>
      <c r="E959" s="12"/>
      <c r="P959" s="12"/>
      <c r="Q959" s="12"/>
    </row>
    <row r="960" spans="4:17" ht="15.75" customHeight="1" x14ac:dyDescent="0.2">
      <c r="D960" s="12"/>
      <c r="E960" s="12"/>
      <c r="P960" s="12"/>
      <c r="Q960" s="12"/>
    </row>
    <row r="961" spans="4:17" ht="15.75" customHeight="1" x14ac:dyDescent="0.2">
      <c r="D961" s="12"/>
      <c r="E961" s="12"/>
      <c r="P961" s="12"/>
      <c r="Q961" s="12"/>
    </row>
    <row r="962" spans="4:17" ht="15.75" customHeight="1" x14ac:dyDescent="0.2">
      <c r="D962" s="12"/>
      <c r="E962" s="12"/>
      <c r="P962" s="12"/>
      <c r="Q962" s="12"/>
    </row>
    <row r="963" spans="4:17" ht="15.75" customHeight="1" x14ac:dyDescent="0.2">
      <c r="D963" s="12"/>
      <c r="E963" s="12"/>
      <c r="P963" s="12"/>
      <c r="Q963" s="12"/>
    </row>
    <row r="964" spans="4:17" ht="15.75" customHeight="1" x14ac:dyDescent="0.2">
      <c r="D964" s="12"/>
      <c r="E964" s="12"/>
      <c r="P964" s="12"/>
      <c r="Q964" s="12"/>
    </row>
    <row r="965" spans="4:17" ht="15.75" customHeight="1" x14ac:dyDescent="0.2">
      <c r="D965" s="12"/>
      <c r="E965" s="12"/>
      <c r="P965" s="12"/>
      <c r="Q965" s="12"/>
    </row>
    <row r="966" spans="4:17" ht="15.75" customHeight="1" x14ac:dyDescent="0.2">
      <c r="D966" s="12"/>
      <c r="E966" s="12"/>
      <c r="P966" s="12"/>
      <c r="Q966" s="12"/>
    </row>
    <row r="967" spans="4:17" ht="15.75" customHeight="1" x14ac:dyDescent="0.2">
      <c r="D967" s="12"/>
      <c r="E967" s="12"/>
      <c r="P967" s="12"/>
      <c r="Q967" s="12"/>
    </row>
    <row r="968" spans="4:17" ht="15.75" customHeight="1" x14ac:dyDescent="0.2">
      <c r="D968" s="12"/>
      <c r="E968" s="12"/>
      <c r="P968" s="12"/>
      <c r="Q968" s="12"/>
    </row>
    <row r="969" spans="4:17" ht="15.75" customHeight="1" x14ac:dyDescent="0.2">
      <c r="D969" s="12"/>
      <c r="E969" s="12"/>
      <c r="P969" s="12"/>
      <c r="Q969" s="12"/>
    </row>
    <row r="970" spans="4:17" ht="15.75" customHeight="1" x14ac:dyDescent="0.2">
      <c r="D970" s="12"/>
      <c r="E970" s="12"/>
      <c r="P970" s="12"/>
      <c r="Q970" s="12"/>
    </row>
    <row r="971" spans="4:17" ht="15.75" customHeight="1" x14ac:dyDescent="0.2">
      <c r="D971" s="12"/>
      <c r="E971" s="12"/>
      <c r="P971" s="12"/>
      <c r="Q971" s="12"/>
    </row>
    <row r="972" spans="4:17" ht="15.75" customHeight="1" x14ac:dyDescent="0.2">
      <c r="D972" s="12"/>
      <c r="E972" s="12"/>
      <c r="P972" s="12"/>
      <c r="Q972" s="12"/>
    </row>
    <row r="973" spans="4:17" ht="15.75" customHeight="1" x14ac:dyDescent="0.2">
      <c r="D973" s="12"/>
      <c r="E973" s="12"/>
      <c r="P973" s="12"/>
      <c r="Q973" s="12"/>
    </row>
    <row r="974" spans="4:17" ht="15.75" customHeight="1" x14ac:dyDescent="0.2">
      <c r="D974" s="12"/>
      <c r="E974" s="12"/>
      <c r="P974" s="12"/>
      <c r="Q974" s="12"/>
    </row>
    <row r="975" spans="4:17" ht="15.75" customHeight="1" x14ac:dyDescent="0.2">
      <c r="D975" s="12"/>
      <c r="E975" s="12"/>
      <c r="P975" s="12"/>
      <c r="Q975" s="12"/>
    </row>
    <row r="976" spans="4:17" ht="15.75" customHeight="1" x14ac:dyDescent="0.2">
      <c r="D976" s="12"/>
      <c r="E976" s="12"/>
      <c r="P976" s="12"/>
      <c r="Q976" s="12"/>
    </row>
    <row r="977" spans="4:17" ht="15.75" customHeight="1" x14ac:dyDescent="0.2">
      <c r="D977" s="12"/>
      <c r="E977" s="12"/>
      <c r="P977" s="12"/>
      <c r="Q977" s="12"/>
    </row>
    <row r="978" spans="4:17" ht="15.75" customHeight="1" x14ac:dyDescent="0.2">
      <c r="D978" s="12"/>
      <c r="E978" s="12"/>
      <c r="P978" s="12"/>
      <c r="Q978" s="12"/>
    </row>
    <row r="979" spans="4:17" ht="15.75" customHeight="1" x14ac:dyDescent="0.2">
      <c r="D979" s="12"/>
      <c r="E979" s="12"/>
      <c r="P979" s="12"/>
      <c r="Q979" s="12"/>
    </row>
    <row r="980" spans="4:17" ht="15.75" customHeight="1" x14ac:dyDescent="0.2">
      <c r="D980" s="12"/>
      <c r="E980" s="12"/>
      <c r="P980" s="12"/>
      <c r="Q980" s="12"/>
    </row>
    <row r="981" spans="4:17" ht="15.75" customHeight="1" x14ac:dyDescent="0.2">
      <c r="D981" s="12"/>
      <c r="E981" s="12"/>
      <c r="P981" s="12"/>
      <c r="Q981" s="12"/>
    </row>
    <row r="982" spans="4:17" ht="15.75" customHeight="1" x14ac:dyDescent="0.2">
      <c r="D982" s="12"/>
      <c r="E982" s="12"/>
      <c r="P982" s="12"/>
      <c r="Q982" s="12"/>
    </row>
    <row r="983" spans="4:17" ht="15.75" customHeight="1" x14ac:dyDescent="0.2">
      <c r="D983" s="12"/>
      <c r="E983" s="12"/>
      <c r="P983" s="12"/>
      <c r="Q983" s="12"/>
    </row>
    <row r="984" spans="4:17" ht="15.75" customHeight="1" x14ac:dyDescent="0.2">
      <c r="D984" s="12"/>
      <c r="E984" s="12"/>
      <c r="P984" s="12"/>
      <c r="Q984" s="12"/>
    </row>
    <row r="985" spans="4:17" ht="15.75" customHeight="1" x14ac:dyDescent="0.2">
      <c r="D985" s="12"/>
      <c r="E985" s="12"/>
      <c r="P985" s="12"/>
      <c r="Q985" s="12"/>
    </row>
    <row r="986" spans="4:17" ht="15.75" customHeight="1" x14ac:dyDescent="0.2">
      <c r="D986" s="12"/>
      <c r="E986" s="12"/>
      <c r="P986" s="12"/>
      <c r="Q986" s="12"/>
    </row>
    <row r="987" spans="4:17" ht="15.75" customHeight="1" x14ac:dyDescent="0.2">
      <c r="D987" s="12"/>
      <c r="E987" s="12"/>
      <c r="P987" s="12"/>
      <c r="Q987" s="12"/>
    </row>
    <row r="988" spans="4:17" ht="15.75" customHeight="1" x14ac:dyDescent="0.2">
      <c r="D988" s="12"/>
      <c r="E988" s="12"/>
      <c r="P988" s="12"/>
      <c r="Q988" s="12"/>
    </row>
    <row r="989" spans="4:17" ht="15.75" customHeight="1" x14ac:dyDescent="0.2">
      <c r="D989" s="12"/>
      <c r="E989" s="12"/>
      <c r="P989" s="12"/>
      <c r="Q989" s="12"/>
    </row>
    <row r="990" spans="4:17" ht="15.75" customHeight="1" x14ac:dyDescent="0.2">
      <c r="D990" s="12"/>
      <c r="E990" s="12"/>
      <c r="P990" s="12"/>
      <c r="Q990" s="12"/>
    </row>
    <row r="991" spans="4:17" ht="15.75" customHeight="1" x14ac:dyDescent="0.2">
      <c r="D991" s="12"/>
      <c r="E991" s="12"/>
      <c r="P991" s="12"/>
      <c r="Q991" s="12"/>
    </row>
    <row r="992" spans="4:17" ht="15.75" customHeight="1" x14ac:dyDescent="0.2">
      <c r="D992" s="12"/>
      <c r="E992" s="12"/>
      <c r="P992" s="12"/>
      <c r="Q992" s="12"/>
    </row>
    <row r="993" spans="4:17" ht="15.75" customHeight="1" x14ac:dyDescent="0.2">
      <c r="D993" s="12"/>
      <c r="E993" s="12"/>
      <c r="P993" s="12"/>
      <c r="Q993" s="12"/>
    </row>
    <row r="994" spans="4:17" ht="15.75" customHeight="1" x14ac:dyDescent="0.2">
      <c r="D994" s="12"/>
      <c r="E994" s="12"/>
      <c r="P994" s="12"/>
      <c r="Q994" s="12"/>
    </row>
    <row r="995" spans="4:17" ht="15.75" customHeight="1" x14ac:dyDescent="0.2">
      <c r="D995" s="12"/>
      <c r="E995" s="12"/>
      <c r="P995" s="12"/>
      <c r="Q995" s="12"/>
    </row>
    <row r="996" spans="4:17" ht="15.75" customHeight="1" x14ac:dyDescent="0.2">
      <c r="D996" s="12"/>
      <c r="E996" s="12"/>
      <c r="P996" s="12"/>
      <c r="Q996" s="12"/>
    </row>
    <row r="997" spans="4:17" ht="15.75" customHeight="1" x14ac:dyDescent="0.2">
      <c r="D997" s="12"/>
      <c r="E997" s="12"/>
      <c r="P997" s="12"/>
      <c r="Q997" s="12"/>
    </row>
    <row r="998" spans="4:17" ht="15.75" customHeight="1" x14ac:dyDescent="0.2">
      <c r="D998" s="12"/>
      <c r="E998" s="12"/>
      <c r="P998" s="12"/>
      <c r="Q998" s="12"/>
    </row>
    <row r="999" spans="4:17" ht="15.75" customHeight="1" x14ac:dyDescent="0.2">
      <c r="D999" s="12"/>
      <c r="E999" s="12"/>
      <c r="P999" s="12"/>
      <c r="Q999" s="12"/>
    </row>
    <row r="1000" spans="4:17" ht="15.75" customHeight="1" x14ac:dyDescent="0.2">
      <c r="D1000" s="12"/>
      <c r="E1000" s="12"/>
      <c r="P1000" s="12"/>
      <c r="Q1000" s="12"/>
    </row>
  </sheetData>
  <autoFilter ref="A1:W65" xr:uid="{00000000-0001-0000-0400-000000000000}">
    <sortState xmlns:xlrd2="http://schemas.microsoft.com/office/spreadsheetml/2017/richdata2" ref="A2:W65">
      <sortCondition descending="1" ref="D1:D65"/>
    </sortState>
  </autoFilter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382AE-0EBA-413D-A181-F81849C67AE4}">
  <sheetPr>
    <tabColor theme="9"/>
  </sheetPr>
  <dimension ref="A1:R1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17" sqref="A1:XFD1048576"/>
    </sheetView>
  </sheetViews>
  <sheetFormatPr defaultRowHeight="14.25" x14ac:dyDescent="0.2"/>
  <cols>
    <col min="1" max="1" width="16.75" style="9" bestFit="1" customWidth="1"/>
    <col min="2" max="2" width="7.625" style="9" customWidth="1"/>
    <col min="3" max="3" width="6.5" style="9" bestFit="1" customWidth="1"/>
    <col min="4" max="4" width="6.875" style="9" bestFit="1" customWidth="1"/>
    <col min="5" max="5" width="6.375" style="9" bestFit="1" customWidth="1"/>
    <col min="6" max="6" width="5.25" style="9" bestFit="1" customWidth="1"/>
    <col min="7" max="7" width="4.125" style="9" bestFit="1" customWidth="1"/>
    <col min="8" max="8" width="5.875" style="9" bestFit="1" customWidth="1"/>
    <col min="9" max="9" width="5.375" style="9" bestFit="1" customWidth="1"/>
    <col min="10" max="10" width="6.625" style="9" bestFit="1" customWidth="1"/>
    <col min="11" max="13" width="5.125" style="9" bestFit="1" customWidth="1"/>
    <col min="14" max="14" width="5.5" style="9" bestFit="1" customWidth="1"/>
    <col min="15" max="15" width="6.5" style="9" bestFit="1" customWidth="1"/>
    <col min="16" max="16" width="8.125" style="9" bestFit="1" customWidth="1"/>
    <col min="17" max="17" width="9" style="9"/>
    <col min="18" max="18" width="40.5" style="9" bestFit="1" customWidth="1"/>
    <col min="19" max="16384" width="9" style="9"/>
  </cols>
  <sheetData>
    <row r="1" spans="1:18" ht="15" x14ac:dyDescent="0.25">
      <c r="A1" s="9" t="s">
        <v>156</v>
      </c>
      <c r="B1" s="9" t="s">
        <v>56</v>
      </c>
      <c r="C1" s="12" t="s">
        <v>69</v>
      </c>
      <c r="D1" s="12" t="s">
        <v>70</v>
      </c>
      <c r="E1" s="10" t="s">
        <v>63</v>
      </c>
      <c r="F1" s="10" t="s">
        <v>64</v>
      </c>
      <c r="G1" s="10" t="s">
        <v>65</v>
      </c>
      <c r="H1" s="10" t="s">
        <v>68</v>
      </c>
      <c r="I1" s="10" t="s">
        <v>66</v>
      </c>
      <c r="J1" s="10" t="s">
        <v>67</v>
      </c>
      <c r="K1" s="10" t="s">
        <v>72</v>
      </c>
      <c r="L1" s="10" t="s">
        <v>73</v>
      </c>
      <c r="M1" s="10" t="s">
        <v>74</v>
      </c>
      <c r="N1" s="10" t="s">
        <v>75</v>
      </c>
      <c r="O1" s="12" t="s">
        <v>71</v>
      </c>
      <c r="P1" s="12" t="s">
        <v>77</v>
      </c>
      <c r="R1" s="4"/>
    </row>
    <row r="2" spans="1:18" x14ac:dyDescent="0.2">
      <c r="A2" s="11" t="str">
        <f>VLOOKUP(B2,TeamsVL,2,FALSE)</f>
        <v>Team 8 (Timmons)</v>
      </c>
      <c r="B2" s="9">
        <v>8</v>
      </c>
      <c r="C2" s="13">
        <f>IF(F2=0,0,G2/F2)</f>
        <v>0.38480392156862747</v>
      </c>
      <c r="D2" s="13">
        <f>IF(F2=0,0,((G2+I2+J2)/(F2+I2+J2)))</f>
        <v>0.43595505617977526</v>
      </c>
      <c r="E2" s="9">
        <f>SUMIF(HittingStats!$B:$B,$B2,HittingStats!F:F)</f>
        <v>445</v>
      </c>
      <c r="F2" s="9">
        <f>SUMIF(HittingStats!$B:$B,$B2,HittingStats!G:G)</f>
        <v>408</v>
      </c>
      <c r="G2" s="9">
        <f>SUMIF(HittingStats!$B:$B,$B2,HittingStats!H:H)</f>
        <v>157</v>
      </c>
      <c r="H2" s="9">
        <f>SUMIF(HittingStats!$B:$B,$B2,HittingStats!I:I)</f>
        <v>56</v>
      </c>
      <c r="I2" s="9">
        <f>SUMIF(HittingStats!$B:$B,$B2,HittingStats!J:J)</f>
        <v>26</v>
      </c>
      <c r="J2" s="9">
        <f>SUMIF(HittingStats!$B:$B,$B2,HittingStats!K:K)</f>
        <v>11</v>
      </c>
      <c r="K2" s="9">
        <f>SUMIF(HittingStats!$B:$B,$B2,HittingStats!L:L)</f>
        <v>141</v>
      </c>
      <c r="L2" s="9">
        <f>SUMIF(HittingStats!$B:$B,$B2,HittingStats!M:M)</f>
        <v>8</v>
      </c>
      <c r="M2" s="9">
        <f>SUMIF(HittingStats!$B:$B,$B2,HittingStats!N:N)</f>
        <v>7</v>
      </c>
      <c r="N2" s="9">
        <f>SUMIF(HittingStats!$B:$B,$B2,HittingStats!O:O)</f>
        <v>1</v>
      </c>
      <c r="O2" s="13">
        <f>IF(F2=0,0,((K2+(L2*2)+(M2*3)+(N2*4))/(F2)))</f>
        <v>0.44607843137254904</v>
      </c>
      <c r="P2" s="13">
        <f>D2+O2</f>
        <v>0.88203348755232436</v>
      </c>
    </row>
    <row r="3" spans="1:18" x14ac:dyDescent="0.2">
      <c r="A3" s="11" t="str">
        <f>VLOOKUP(B3,TeamsVL,2,FALSE)</f>
        <v>Team 4 (Aholt)</v>
      </c>
      <c r="B3" s="9">
        <v>4</v>
      </c>
      <c r="C3" s="13">
        <f>IF(F3=0,0,G3/F3)</f>
        <v>0.34293193717277487</v>
      </c>
      <c r="D3" s="13">
        <f>IF(F3=0,0,((G3+I3+J3)/(F3+I3+J3)))</f>
        <v>0.41763341067285381</v>
      </c>
      <c r="E3" s="9">
        <f>SUMIF(HittingStats!$B:$B,$B3,HittingStats!F:F)</f>
        <v>431</v>
      </c>
      <c r="F3" s="9">
        <f>SUMIF(HittingStats!$B:$B,$B3,HittingStats!G:G)</f>
        <v>382</v>
      </c>
      <c r="G3" s="9">
        <f>SUMIF(HittingStats!$B:$B,$B3,HittingStats!H:H)</f>
        <v>131</v>
      </c>
      <c r="H3" s="9">
        <f>SUMIF(HittingStats!$B:$B,$B3,HittingStats!I:I)</f>
        <v>47</v>
      </c>
      <c r="I3" s="9">
        <f>SUMIF(HittingStats!$B:$B,$B3,HittingStats!J:J)</f>
        <v>24</v>
      </c>
      <c r="J3" s="9">
        <f>SUMIF(HittingStats!$B:$B,$B3,HittingStats!K:K)</f>
        <v>25</v>
      </c>
      <c r="K3" s="9">
        <f>SUMIF(HittingStats!$B:$B,$B3,HittingStats!L:L)</f>
        <v>117</v>
      </c>
      <c r="L3" s="9">
        <f>SUMIF(HittingStats!$B:$B,$B3,HittingStats!M:M)</f>
        <v>7</v>
      </c>
      <c r="M3" s="9">
        <f>SUMIF(HittingStats!$B:$B,$B3,HittingStats!N:N)</f>
        <v>5</v>
      </c>
      <c r="N3" s="9">
        <f>SUMIF(HittingStats!$B:$B,$B3,HittingStats!O:O)</f>
        <v>2</v>
      </c>
      <c r="O3" s="13">
        <f>IF(F3=0,0,((K3+(L3*2)+(M3*3)+(N3*4))/(F3)))</f>
        <v>0.40314136125654448</v>
      </c>
      <c r="P3" s="13">
        <f>D3+O3</f>
        <v>0.82077477192939829</v>
      </c>
    </row>
    <row r="4" spans="1:18" x14ac:dyDescent="0.2">
      <c r="A4" s="11" t="str">
        <f>VLOOKUP(B4,TeamsVL,2,FALSE)</f>
        <v>Team 2 (Rulo)</v>
      </c>
      <c r="B4" s="9">
        <v>2</v>
      </c>
      <c r="C4" s="13">
        <f>IF(F4=0,0,G4/F4)</f>
        <v>0.33866666666666667</v>
      </c>
      <c r="D4" s="13">
        <f>IF(F4=0,0,((G4+I4+J4)/(F4+I4+J4)))</f>
        <v>0.38</v>
      </c>
      <c r="E4" s="9">
        <f>SUMIF(HittingStats!$B:$B,$B4,HittingStats!F:F)</f>
        <v>400</v>
      </c>
      <c r="F4" s="9">
        <f>SUMIF(HittingStats!$B:$B,$B4,HittingStats!G:G)</f>
        <v>375</v>
      </c>
      <c r="G4" s="9">
        <f>SUMIF(HittingStats!$B:$B,$B4,HittingStats!H:H)</f>
        <v>127</v>
      </c>
      <c r="H4" s="9">
        <f>SUMIF(HittingStats!$B:$B,$B4,HittingStats!I:I)</f>
        <v>31</v>
      </c>
      <c r="I4" s="9">
        <f>SUMIF(HittingStats!$B:$B,$B4,HittingStats!J:J)</f>
        <v>20</v>
      </c>
      <c r="J4" s="9">
        <f>SUMIF(HittingStats!$B:$B,$B4,HittingStats!K:K)</f>
        <v>5</v>
      </c>
      <c r="K4" s="9">
        <f>SUMIF(HittingStats!$B:$B,$B4,HittingStats!L:L)</f>
        <v>116</v>
      </c>
      <c r="L4" s="9">
        <f>SUMIF(HittingStats!$B:$B,$B4,HittingStats!M:M)</f>
        <v>7</v>
      </c>
      <c r="M4" s="9">
        <f>SUMIF(HittingStats!$B:$B,$B4,HittingStats!N:N)</f>
        <v>3</v>
      </c>
      <c r="N4" s="9">
        <f>SUMIF(HittingStats!$B:$B,$B4,HittingStats!O:O)</f>
        <v>1</v>
      </c>
      <c r="O4" s="13">
        <f>IF(F4=0,0,((K4+(L4*2)+(M4*3)+(N4*4))/(F4)))</f>
        <v>0.38133333333333336</v>
      </c>
      <c r="P4" s="13">
        <f>D4+O4</f>
        <v>0.76133333333333342</v>
      </c>
    </row>
    <row r="5" spans="1:18" x14ac:dyDescent="0.2">
      <c r="A5" s="11" t="str">
        <f>VLOOKUP(B5,TeamsVL,2,FALSE)</f>
        <v>Team 3 (Peters)</v>
      </c>
      <c r="B5" s="9">
        <v>3</v>
      </c>
      <c r="C5" s="13">
        <f>IF(F5=0,0,G5/F5)</f>
        <v>0.33333333333333331</v>
      </c>
      <c r="D5" s="13">
        <f>IF(F5=0,0,((G5+I5+J5)/(F5+I5+J5)))</f>
        <v>0.38823529411764707</v>
      </c>
      <c r="E5" s="9">
        <f>SUMIF(HittingStats!$B:$B,$B5,HittingStats!F:F)</f>
        <v>425</v>
      </c>
      <c r="F5" s="9">
        <f>SUMIF(HittingStats!$B:$B,$B5,HittingStats!G:G)</f>
        <v>390</v>
      </c>
      <c r="G5" s="9">
        <f>SUMIF(HittingStats!$B:$B,$B5,HittingStats!H:H)</f>
        <v>130</v>
      </c>
      <c r="H5" s="9">
        <f>SUMIF(HittingStats!$B:$B,$B5,HittingStats!I:I)</f>
        <v>27</v>
      </c>
      <c r="I5" s="9">
        <f>SUMIF(HittingStats!$B:$B,$B5,HittingStats!J:J)</f>
        <v>28</v>
      </c>
      <c r="J5" s="9">
        <f>SUMIF(HittingStats!$B:$B,$B5,HittingStats!K:K)</f>
        <v>7</v>
      </c>
      <c r="K5" s="9">
        <f>SUMIF(HittingStats!$B:$B,$B5,HittingStats!L:L)</f>
        <v>118</v>
      </c>
      <c r="L5" s="9">
        <f>SUMIF(HittingStats!$B:$B,$B5,HittingStats!M:M)</f>
        <v>8</v>
      </c>
      <c r="M5" s="9">
        <f>SUMIF(HittingStats!$B:$B,$B5,HittingStats!N:N)</f>
        <v>2</v>
      </c>
      <c r="N5" s="9">
        <f>SUMIF(HittingStats!$B:$B,$B5,HittingStats!O:O)</f>
        <v>2</v>
      </c>
      <c r="O5" s="13">
        <f>IF(F5=0,0,((K5+(L5*2)+(M5*3)+(N5*4))/(F5)))</f>
        <v>0.37948717948717947</v>
      </c>
      <c r="P5" s="13">
        <f>D5+O5</f>
        <v>0.76772247360482648</v>
      </c>
    </row>
    <row r="6" spans="1:18" x14ac:dyDescent="0.2">
      <c r="A6" s="11" t="str">
        <f>VLOOKUP(B6,TeamsVL,2,FALSE)</f>
        <v>Team 1 (Alles)</v>
      </c>
      <c r="B6" s="9">
        <v>1</v>
      </c>
      <c r="C6" s="13">
        <f>IF(F6=0,0,G6/F6)</f>
        <v>0.3258426966292135</v>
      </c>
      <c r="D6" s="13">
        <f>IF(F6=0,0,((G6+I6+J6)/(F6+I6+J6)))</f>
        <v>0.375</v>
      </c>
      <c r="E6" s="9">
        <f>SUMIF(HittingStats!$B:$B,$B6,HittingStats!F:F)</f>
        <v>384</v>
      </c>
      <c r="F6" s="9">
        <f>SUMIF(HittingStats!$B:$B,$B6,HittingStats!G:G)</f>
        <v>356</v>
      </c>
      <c r="G6" s="9">
        <f>SUMIF(HittingStats!$B:$B,$B6,HittingStats!H:H)</f>
        <v>116</v>
      </c>
      <c r="H6" s="9">
        <f>SUMIF(HittingStats!$B:$B,$B6,HittingStats!I:I)</f>
        <v>48</v>
      </c>
      <c r="I6" s="9">
        <f>SUMIF(HittingStats!$B:$B,$B6,HittingStats!J:J)</f>
        <v>19</v>
      </c>
      <c r="J6" s="9">
        <f>SUMIF(HittingStats!$B:$B,$B6,HittingStats!K:K)</f>
        <v>9</v>
      </c>
      <c r="K6" s="9">
        <f>SUMIF(HittingStats!$B:$B,$B6,HittingStats!L:L)</f>
        <v>97</v>
      </c>
      <c r="L6" s="9">
        <f>SUMIF(HittingStats!$B:$B,$B6,HittingStats!M:M)</f>
        <v>7</v>
      </c>
      <c r="M6" s="9">
        <f>SUMIF(HittingStats!$B:$B,$B6,HittingStats!N:N)</f>
        <v>3</v>
      </c>
      <c r="N6" s="9">
        <f>SUMIF(HittingStats!$B:$B,$B6,HittingStats!O:O)</f>
        <v>9</v>
      </c>
      <c r="O6" s="13">
        <f>IF(F6=0,0,((K6+(L6*2)+(M6*3)+(N6*4))/(F6)))</f>
        <v>0.43820224719101125</v>
      </c>
      <c r="P6" s="13">
        <f>D6+O6</f>
        <v>0.8132022471910112</v>
      </c>
    </row>
    <row r="7" spans="1:18" x14ac:dyDescent="0.2">
      <c r="A7" s="11" t="str">
        <f>VLOOKUP(B7,TeamsVL,2,FALSE)</f>
        <v>Team 7 (Mazzuca)</v>
      </c>
      <c r="B7" s="9">
        <v>7</v>
      </c>
      <c r="C7" s="13">
        <f>IF(F7=0,0,G7/F7)</f>
        <v>0.32142857142857145</v>
      </c>
      <c r="D7" s="13">
        <f>IF(F7=0,0,((G7+I7+J7)/(F7+I7+J7)))</f>
        <v>0.44117647058823528</v>
      </c>
      <c r="E7" s="9">
        <f>SUMIF(HittingStats!$B:$B,$B7,HittingStats!F:F)</f>
        <v>442</v>
      </c>
      <c r="F7" s="9">
        <f>SUMIF(HittingStats!$B:$B,$B7,HittingStats!G:G)</f>
        <v>364</v>
      </c>
      <c r="G7" s="9">
        <f>SUMIF(HittingStats!$B:$B,$B7,HittingStats!H:H)</f>
        <v>117</v>
      </c>
      <c r="H7" s="9">
        <f>SUMIF(HittingStats!$B:$B,$B7,HittingStats!I:I)</f>
        <v>63</v>
      </c>
      <c r="I7" s="9">
        <f>SUMIF(HittingStats!$B:$B,$B7,HittingStats!J:J)</f>
        <v>64</v>
      </c>
      <c r="J7" s="9">
        <f>SUMIF(HittingStats!$B:$B,$B7,HittingStats!K:K)</f>
        <v>14</v>
      </c>
      <c r="K7" s="9">
        <f>SUMIF(HittingStats!$B:$B,$B7,HittingStats!L:L)</f>
        <v>99</v>
      </c>
      <c r="L7" s="9">
        <f>SUMIF(HittingStats!$B:$B,$B7,HittingStats!M:M)</f>
        <v>11</v>
      </c>
      <c r="M7" s="9">
        <f>SUMIF(HittingStats!$B:$B,$B7,HittingStats!N:N)</f>
        <v>4</v>
      </c>
      <c r="N7" s="9">
        <f>SUMIF(HittingStats!$B:$B,$B7,HittingStats!O:O)</f>
        <v>3</v>
      </c>
      <c r="O7" s="13">
        <f>IF(F7=0,0,((K7+(L7*2)+(M7*3)+(N7*4))/(F7)))</f>
        <v>0.39835164835164832</v>
      </c>
      <c r="P7" s="13">
        <f>D7+O7</f>
        <v>0.83952811893988355</v>
      </c>
    </row>
    <row r="8" spans="1:18" x14ac:dyDescent="0.2">
      <c r="A8" s="11" t="str">
        <f>VLOOKUP(B8,TeamsVL,2,FALSE)</f>
        <v>Team 9 (Wiese)</v>
      </c>
      <c r="B8" s="9">
        <v>9</v>
      </c>
      <c r="C8" s="13">
        <f>IF(F8=0,0,G8/F8)</f>
        <v>0.31014492753623191</v>
      </c>
      <c r="D8" s="13">
        <f>IF(F8=0,0,((G8+I8+J8)/(F8+I8+J8)))</f>
        <v>0.35849056603773582</v>
      </c>
      <c r="E8" s="9">
        <f>SUMIF(HittingStats!$B:$B,$B8,HittingStats!F:F)</f>
        <v>371</v>
      </c>
      <c r="F8" s="9">
        <f>SUMIF(HittingStats!$B:$B,$B8,HittingStats!G:G)</f>
        <v>345</v>
      </c>
      <c r="G8" s="9">
        <f>SUMIF(HittingStats!$B:$B,$B8,HittingStats!H:H)</f>
        <v>107</v>
      </c>
      <c r="H8" s="9">
        <f>SUMIF(HittingStats!$B:$B,$B8,HittingStats!I:I)</f>
        <v>33</v>
      </c>
      <c r="I8" s="9">
        <f>SUMIF(HittingStats!$B:$B,$B8,HittingStats!J:J)</f>
        <v>14</v>
      </c>
      <c r="J8" s="9">
        <f>SUMIF(HittingStats!$B:$B,$B8,HittingStats!K:K)</f>
        <v>12</v>
      </c>
      <c r="K8" s="9">
        <f>SUMIF(HittingStats!$B:$B,$B8,HittingStats!L:L)</f>
        <v>95</v>
      </c>
      <c r="L8" s="9">
        <f>SUMIF(HittingStats!$B:$B,$B8,HittingStats!M:M)</f>
        <v>6</v>
      </c>
      <c r="M8" s="9">
        <f>SUMIF(HittingStats!$B:$B,$B8,HittingStats!N:N)</f>
        <v>4</v>
      </c>
      <c r="N8" s="9">
        <f>SUMIF(HittingStats!$B:$B,$B8,HittingStats!O:O)</f>
        <v>2</v>
      </c>
      <c r="O8" s="13">
        <f>IF(F8=0,0,((K8+(L8*2)+(M8*3)+(N8*4))/(F8)))</f>
        <v>0.36811594202898551</v>
      </c>
      <c r="P8" s="13">
        <f>D8+O8</f>
        <v>0.72660650806672133</v>
      </c>
    </row>
    <row r="9" spans="1:18" x14ac:dyDescent="0.2">
      <c r="A9" s="11" t="str">
        <f>VLOOKUP(B9,TeamsVL,2,FALSE)</f>
        <v>Team 5 (Fleming)</v>
      </c>
      <c r="B9" s="9">
        <v>5</v>
      </c>
      <c r="C9" s="13">
        <f>IF(F9=0,0,G9/F9)</f>
        <v>0.30973451327433627</v>
      </c>
      <c r="D9" s="13">
        <f>IF(F9=0,0,((G9+I9+J9)/(F9+I9+J9)))</f>
        <v>0.37765957446808512</v>
      </c>
      <c r="E9" s="9">
        <f>SUMIF(HittingStats!$B:$B,$B9,HittingStats!F:F)</f>
        <v>376</v>
      </c>
      <c r="F9" s="9">
        <f>SUMIF(HittingStats!$B:$B,$B9,HittingStats!G:G)</f>
        <v>339</v>
      </c>
      <c r="G9" s="9">
        <f>SUMIF(HittingStats!$B:$B,$B9,HittingStats!H:H)</f>
        <v>105</v>
      </c>
      <c r="H9" s="9">
        <f>SUMIF(HittingStats!$B:$B,$B9,HittingStats!I:I)</f>
        <v>40</v>
      </c>
      <c r="I9" s="9">
        <f>SUMIF(HittingStats!$B:$B,$B9,HittingStats!J:J)</f>
        <v>22</v>
      </c>
      <c r="J9" s="9">
        <f>SUMIF(HittingStats!$B:$B,$B9,HittingStats!K:K)</f>
        <v>15</v>
      </c>
      <c r="K9" s="9">
        <f>SUMIF(HittingStats!$B:$B,$B9,HittingStats!L:L)</f>
        <v>88</v>
      </c>
      <c r="L9" s="9">
        <f>SUMIF(HittingStats!$B:$B,$B9,HittingStats!M:M)</f>
        <v>13</v>
      </c>
      <c r="M9" s="9">
        <f>SUMIF(HittingStats!$B:$B,$B9,HittingStats!N:N)</f>
        <v>2</v>
      </c>
      <c r="N9" s="9">
        <f>SUMIF(HittingStats!$B:$B,$B9,HittingStats!O:O)</f>
        <v>2</v>
      </c>
      <c r="O9" s="13">
        <f>IF(F9=0,0,((K9+(L9*2)+(M9*3)+(N9*4))/(F9)))</f>
        <v>0.3775811209439528</v>
      </c>
      <c r="P9" s="13">
        <f>D9+O9</f>
        <v>0.75524069541203787</v>
      </c>
    </row>
    <row r="10" spans="1:18" x14ac:dyDescent="0.2">
      <c r="A10" s="11" t="str">
        <f>VLOOKUP(B10,TeamsVL,2,FALSE)</f>
        <v>Team 6 (Ciolek)</v>
      </c>
      <c r="B10" s="9">
        <v>6</v>
      </c>
      <c r="C10" s="13">
        <f>IF(F10=0,0,G10/F10)</f>
        <v>0.30026109660574413</v>
      </c>
      <c r="D10" s="13">
        <f>IF(F10=0,0,((G10+I10+J10)/(F10+I10+J10)))</f>
        <v>0.36038186157517899</v>
      </c>
      <c r="E10" s="9">
        <f>SUMIF(HittingStats!$B:$B,$B10,HittingStats!F:F)</f>
        <v>419</v>
      </c>
      <c r="F10" s="9">
        <f>SUMIF(HittingStats!$B:$B,$B10,HittingStats!G:G)</f>
        <v>383</v>
      </c>
      <c r="G10" s="9">
        <f>SUMIF(HittingStats!$B:$B,$B10,HittingStats!H:H)</f>
        <v>115</v>
      </c>
      <c r="H10" s="9">
        <f>SUMIF(HittingStats!$B:$B,$B10,HittingStats!I:I)</f>
        <v>30</v>
      </c>
      <c r="I10" s="9">
        <f>SUMIF(HittingStats!$B:$B,$B10,HittingStats!J:J)</f>
        <v>24</v>
      </c>
      <c r="J10" s="9">
        <f>SUMIF(HittingStats!$B:$B,$B10,HittingStats!K:K)</f>
        <v>12</v>
      </c>
      <c r="K10" s="9">
        <f>SUMIF(HittingStats!$B:$B,$B10,HittingStats!L:L)</f>
        <v>106</v>
      </c>
      <c r="L10" s="9">
        <f>SUMIF(HittingStats!$B:$B,$B10,HittingStats!M:M)</f>
        <v>8</v>
      </c>
      <c r="M10" s="9">
        <f>SUMIF(HittingStats!$B:$B,$B10,HittingStats!N:N)</f>
        <v>1</v>
      </c>
      <c r="N10" s="9">
        <f>SUMIF(HittingStats!$B:$B,$B10,HittingStats!O:O)</f>
        <v>0</v>
      </c>
      <c r="O10" s="13">
        <f>IF(F10=0,0,((K10+(L10*2)+(M10*3)+(N10*4))/(F10)))</f>
        <v>0.32637075718015668</v>
      </c>
      <c r="P10" s="13">
        <f>D10+O10</f>
        <v>0.68675261875533566</v>
      </c>
    </row>
    <row r="12" spans="1:18" x14ac:dyDescent="0.2">
      <c r="C12" s="12"/>
      <c r="D12" s="12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2"/>
      <c r="P12" s="12"/>
    </row>
  </sheetData>
  <autoFilter ref="A1:P10" xr:uid="{956382AE-0EBA-413D-A181-F81849C67AE4}">
    <sortState xmlns:xlrd2="http://schemas.microsoft.com/office/spreadsheetml/2017/richdata2" ref="A2:P10">
      <sortCondition descending="1" ref="C1:C10"/>
    </sortState>
  </autoFilter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90033-2DD9-46A8-BC37-A728DF62B923}">
  <sheetPr filterMode="1">
    <tabColor theme="9"/>
  </sheetPr>
  <dimension ref="A1:J219"/>
  <sheetViews>
    <sheetView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J62" sqref="J62"/>
    </sheetView>
  </sheetViews>
  <sheetFormatPr defaultColWidth="12.625" defaultRowHeight="14.25" x14ac:dyDescent="0.2"/>
  <cols>
    <col min="1" max="1" width="15.875" style="15" bestFit="1" customWidth="1"/>
    <col min="2" max="2" width="9.625" style="16" bestFit="1" customWidth="1"/>
    <col min="3" max="3" width="8" style="16" bestFit="1" customWidth="1"/>
    <col min="4" max="4" width="5.5" style="16" bestFit="1" customWidth="1"/>
    <col min="5" max="5" width="4.75" style="16" bestFit="1" customWidth="1"/>
    <col min="6" max="6" width="3.875" style="16" bestFit="1" customWidth="1"/>
    <col min="7" max="7" width="4" style="16" bestFit="1" customWidth="1"/>
    <col min="8" max="8" width="4.125" style="16" bestFit="1" customWidth="1"/>
    <col min="9" max="9" width="11.375" style="16" bestFit="1" customWidth="1"/>
    <col min="10" max="10" width="40.5" style="15" bestFit="1" customWidth="1"/>
    <col min="11" max="16384" width="12.625" style="15"/>
  </cols>
  <sheetData>
    <row r="1" spans="1:10" ht="15" x14ac:dyDescent="0.25">
      <c r="A1" s="14" t="s">
        <v>1</v>
      </c>
      <c r="B1" s="16" t="s">
        <v>56</v>
      </c>
      <c r="C1" s="14" t="s">
        <v>57</v>
      </c>
      <c r="D1" s="14" t="s">
        <v>58</v>
      </c>
      <c r="E1" s="14" t="s">
        <v>59</v>
      </c>
      <c r="F1" s="14" t="s">
        <v>60</v>
      </c>
      <c r="G1" s="14" t="s">
        <v>61</v>
      </c>
      <c r="H1" s="15" t="s">
        <v>98</v>
      </c>
      <c r="I1" s="16" t="s">
        <v>0</v>
      </c>
      <c r="J1" s="4"/>
    </row>
    <row r="2" spans="1:10" x14ac:dyDescent="0.2">
      <c r="A2" s="14" t="s">
        <v>7</v>
      </c>
      <c r="B2" s="16">
        <v>4</v>
      </c>
      <c r="C2" s="16">
        <f t="shared" ref="C2:C33" si="0">(E2*2) + G2</f>
        <v>20</v>
      </c>
      <c r="D2" s="16">
        <f t="shared" ref="D2:D33" si="1">SUM(E2:G2)</f>
        <v>14</v>
      </c>
      <c r="E2" s="16">
        <f>SUMIF(INPUT!$B:$B,$A2,INPUT!O:O)</f>
        <v>8</v>
      </c>
      <c r="F2" s="16">
        <f>SUMIF(INPUT!$B:$B,$A2,INPUT!P:P)</f>
        <v>2</v>
      </c>
      <c r="G2" s="16">
        <f>SUMIF(INPUT!$B:$B,$A2,INPUT!Q:Q)</f>
        <v>4</v>
      </c>
      <c r="H2" s="16">
        <f>SUMIF(INPUT!$B:$B,$A2,INPUT!R:R)</f>
        <v>8</v>
      </c>
      <c r="I2" s="16">
        <v>26</v>
      </c>
    </row>
    <row r="3" spans="1:10" x14ac:dyDescent="0.2">
      <c r="A3" s="14" t="s">
        <v>46</v>
      </c>
      <c r="B3" s="16">
        <v>3</v>
      </c>
      <c r="C3" s="16">
        <f t="shared" si="0"/>
        <v>18</v>
      </c>
      <c r="D3" s="16">
        <f t="shared" si="1"/>
        <v>15</v>
      </c>
      <c r="E3" s="16">
        <f>SUMIF(INPUT!$B:$B,$A3,INPUT!O:O)</f>
        <v>7</v>
      </c>
      <c r="F3" s="16">
        <f>SUMIF(INPUT!$B:$B,$A3,INPUT!P:P)</f>
        <v>4</v>
      </c>
      <c r="G3" s="16">
        <f>SUMIF(INPUT!$B:$B,$A3,INPUT!Q:Q)</f>
        <v>4</v>
      </c>
      <c r="H3" s="16">
        <f>SUMIF(INPUT!$B:$B,$A3,INPUT!R:R)</f>
        <v>6</v>
      </c>
      <c r="I3" s="16">
        <v>23</v>
      </c>
    </row>
    <row r="4" spans="1:10" hidden="1" x14ac:dyDescent="0.2">
      <c r="A4" s="14" t="s">
        <v>82</v>
      </c>
      <c r="B4" s="16">
        <v>1</v>
      </c>
      <c r="C4" s="16">
        <f t="shared" si="0"/>
        <v>0</v>
      </c>
      <c r="D4" s="16">
        <f t="shared" si="1"/>
        <v>0</v>
      </c>
      <c r="E4" s="16">
        <f>SUMIF(INPUT!$B:$B,$A4,INPUT!O:O)</f>
        <v>0</v>
      </c>
      <c r="F4" s="16">
        <f>SUMIF(INPUT!$B:$B,$A4,INPUT!P:P)</f>
        <v>0</v>
      </c>
      <c r="G4" s="16">
        <f>SUMIF(INPUT!$B:$B,$A4,INPUT!Q:Q)</f>
        <v>0</v>
      </c>
      <c r="H4" s="16">
        <f>SUMIF(INPUT!$B:$B,$A4,INPUT!R:R)</f>
        <v>0</v>
      </c>
      <c r="I4" s="16">
        <v>3</v>
      </c>
    </row>
    <row r="5" spans="1:10" x14ac:dyDescent="0.2">
      <c r="A5" s="14" t="s">
        <v>2</v>
      </c>
      <c r="B5" s="16">
        <v>1</v>
      </c>
      <c r="C5" s="16">
        <f t="shared" si="0"/>
        <v>15</v>
      </c>
      <c r="D5" s="16">
        <f t="shared" si="1"/>
        <v>11</v>
      </c>
      <c r="E5" s="16">
        <f>SUMIF(INPUT!$B:$B,$A5,INPUT!O:O)</f>
        <v>5</v>
      </c>
      <c r="F5" s="16">
        <f>SUMIF(INPUT!$B:$B,$A5,INPUT!P:P)</f>
        <v>1</v>
      </c>
      <c r="G5" s="16">
        <f>SUMIF(INPUT!$B:$B,$A5,INPUT!Q:Q)</f>
        <v>5</v>
      </c>
      <c r="H5" s="16">
        <f>SUMIF(INPUT!$B:$B,$A5,INPUT!R:R)</f>
        <v>8</v>
      </c>
      <c r="I5" s="16">
        <v>9</v>
      </c>
    </row>
    <row r="6" spans="1:10" hidden="1" x14ac:dyDescent="0.2">
      <c r="A6" s="14" t="s">
        <v>40</v>
      </c>
      <c r="B6" s="16">
        <v>1</v>
      </c>
      <c r="C6" s="16">
        <f t="shared" si="0"/>
        <v>0</v>
      </c>
      <c r="D6" s="16">
        <f t="shared" si="1"/>
        <v>0</v>
      </c>
      <c r="E6" s="16">
        <f>SUMIF(INPUT!$B:$B,$A6,INPUT!O:O)</f>
        <v>0</v>
      </c>
      <c r="F6" s="16">
        <f>SUMIF(INPUT!$B:$B,$A6,INPUT!P:P)</f>
        <v>0</v>
      </c>
      <c r="G6" s="16">
        <f>SUMIF(INPUT!$B:$B,$A6,INPUT!Q:Q)</f>
        <v>0</v>
      </c>
      <c r="H6" s="16">
        <f>SUMIF(INPUT!$B:$B,$A6,INPUT!R:R)</f>
        <v>0</v>
      </c>
      <c r="I6" s="16">
        <v>5</v>
      </c>
    </row>
    <row r="7" spans="1:10" hidden="1" x14ac:dyDescent="0.2">
      <c r="A7" s="14" t="s">
        <v>36</v>
      </c>
      <c r="B7" s="16">
        <v>1</v>
      </c>
      <c r="C7" s="16">
        <f t="shared" si="0"/>
        <v>0</v>
      </c>
      <c r="D7" s="16">
        <f t="shared" si="1"/>
        <v>0</v>
      </c>
      <c r="E7" s="16">
        <f>SUMIF(INPUT!$B:$B,$A7,INPUT!O:O)</f>
        <v>0</v>
      </c>
      <c r="F7" s="16">
        <f>SUMIF(INPUT!$B:$B,$A7,INPUT!P:P)</f>
        <v>0</v>
      </c>
      <c r="G7" s="16">
        <f>SUMIF(INPUT!$B:$B,$A7,INPUT!Q:Q)</f>
        <v>0</v>
      </c>
      <c r="H7" s="16">
        <f>SUMIF(INPUT!$B:$B,$A7,INPUT!R:R)</f>
        <v>0</v>
      </c>
      <c r="I7" s="16">
        <v>6</v>
      </c>
    </row>
    <row r="8" spans="1:10" hidden="1" x14ac:dyDescent="0.2">
      <c r="A8" s="14" t="s">
        <v>47</v>
      </c>
      <c r="B8" s="16">
        <v>1</v>
      </c>
      <c r="C8" s="16">
        <f t="shared" si="0"/>
        <v>0</v>
      </c>
      <c r="D8" s="16">
        <f t="shared" si="1"/>
        <v>0</v>
      </c>
      <c r="E8" s="16">
        <f>SUMIF(INPUT!$B:$B,$A8,INPUT!O:O)</f>
        <v>0</v>
      </c>
      <c r="F8" s="16">
        <f>SUMIF(INPUT!$B:$B,$A8,INPUT!P:P)</f>
        <v>0</v>
      </c>
      <c r="G8" s="16">
        <f>SUMIF(INPUT!$B:$B,$A8,INPUT!Q:Q)</f>
        <v>0</v>
      </c>
      <c r="H8" s="16">
        <f>SUMIF(INPUT!$B:$B,$A8,INPUT!R:R)</f>
        <v>0</v>
      </c>
      <c r="I8" s="16">
        <v>7</v>
      </c>
    </row>
    <row r="9" spans="1:10" hidden="1" x14ac:dyDescent="0.2">
      <c r="A9" s="14" t="s">
        <v>16</v>
      </c>
      <c r="B9" s="16">
        <v>2</v>
      </c>
      <c r="C9" s="16">
        <f t="shared" si="0"/>
        <v>0</v>
      </c>
      <c r="D9" s="16">
        <f t="shared" si="1"/>
        <v>0</v>
      </c>
      <c r="E9" s="16">
        <f>SUMIF(INPUT!$B:$B,$A9,INPUT!O:O)</f>
        <v>0</v>
      </c>
      <c r="F9" s="16">
        <f>SUMIF(INPUT!$B:$B,$A9,INPUT!P:P)</f>
        <v>0</v>
      </c>
      <c r="G9" s="16">
        <f>SUMIF(INPUT!$B:$B,$A9,INPUT!Q:Q)</f>
        <v>0</v>
      </c>
      <c r="H9" s="16">
        <f>SUMIF(INPUT!$B:$B,$A9,INPUT!R:R)</f>
        <v>0</v>
      </c>
      <c r="I9" s="16">
        <v>8</v>
      </c>
    </row>
    <row r="10" spans="1:10" x14ac:dyDescent="0.2">
      <c r="A10" s="14" t="s">
        <v>45</v>
      </c>
      <c r="B10" s="16">
        <v>5</v>
      </c>
      <c r="C10" s="16">
        <f t="shared" si="0"/>
        <v>14</v>
      </c>
      <c r="D10" s="16">
        <f t="shared" si="1"/>
        <v>11</v>
      </c>
      <c r="E10" s="16">
        <f>SUMIF(INPUT!$B:$B,$A10,INPUT!O:O)</f>
        <v>5</v>
      </c>
      <c r="F10" s="16">
        <f>SUMIF(INPUT!$B:$B,$A10,INPUT!P:P)</f>
        <v>2</v>
      </c>
      <c r="G10" s="16">
        <f>SUMIF(INPUT!$B:$B,$A10,INPUT!Q:Q)</f>
        <v>4</v>
      </c>
      <c r="H10" s="16">
        <f>SUMIF(INPUT!$B:$B,$A10,INPUT!R:R)</f>
        <v>4</v>
      </c>
      <c r="I10" s="16">
        <v>16</v>
      </c>
    </row>
    <row r="11" spans="1:10" x14ac:dyDescent="0.2">
      <c r="A11" s="14" t="s">
        <v>24</v>
      </c>
      <c r="B11" s="16">
        <v>7</v>
      </c>
      <c r="C11" s="16">
        <f t="shared" si="0"/>
        <v>11</v>
      </c>
      <c r="D11" s="16">
        <f t="shared" si="1"/>
        <v>11</v>
      </c>
      <c r="E11" s="16">
        <f>SUMIF(INPUT!$B:$B,$A11,INPUT!O:O)</f>
        <v>5</v>
      </c>
      <c r="F11" s="16">
        <f>SUMIF(INPUT!$B:$B,$A11,INPUT!P:P)</f>
        <v>5</v>
      </c>
      <c r="G11" s="16">
        <f>SUMIF(INPUT!$B:$B,$A11,INPUT!Q:Q)</f>
        <v>1</v>
      </c>
      <c r="H11" s="16">
        <f>SUMIF(INPUT!$B:$B,$A11,INPUT!R:R)</f>
        <v>3</v>
      </c>
      <c r="I11" s="16">
        <v>10</v>
      </c>
    </row>
    <row r="12" spans="1:10" x14ac:dyDescent="0.2">
      <c r="A12" s="14" t="s">
        <v>83</v>
      </c>
      <c r="B12" s="16">
        <v>2</v>
      </c>
      <c r="C12" s="16">
        <f t="shared" si="0"/>
        <v>0</v>
      </c>
      <c r="D12" s="16">
        <f t="shared" si="1"/>
        <v>1</v>
      </c>
      <c r="E12" s="16">
        <f>SUMIF(INPUT!$B:$B,$A12,INPUT!O:O)</f>
        <v>0</v>
      </c>
      <c r="F12" s="16">
        <f>SUMIF(INPUT!$B:$B,$A12,INPUT!P:P)</f>
        <v>1</v>
      </c>
      <c r="G12" s="16">
        <f>SUMIF(INPUT!$B:$B,$A12,INPUT!Q:Q)</f>
        <v>0</v>
      </c>
      <c r="H12" s="16">
        <f>SUMIF(INPUT!$B:$B,$A12,INPUT!R:R)</f>
        <v>0</v>
      </c>
      <c r="I12" s="16">
        <v>11</v>
      </c>
    </row>
    <row r="13" spans="1:10" hidden="1" x14ac:dyDescent="0.2">
      <c r="A13" s="14" t="s">
        <v>4</v>
      </c>
      <c r="B13" s="16">
        <v>2</v>
      </c>
      <c r="C13" s="16">
        <f t="shared" si="0"/>
        <v>0</v>
      </c>
      <c r="D13" s="16">
        <f t="shared" si="1"/>
        <v>0</v>
      </c>
      <c r="E13" s="16">
        <f>SUMIF(INPUT!$B:$B,$A13,INPUT!O:O)</f>
        <v>0</v>
      </c>
      <c r="F13" s="16">
        <f>SUMIF(INPUT!$B:$B,$A13,INPUT!P:P)</f>
        <v>0</v>
      </c>
      <c r="G13" s="16">
        <f>SUMIF(INPUT!$B:$B,$A13,INPUT!Q:Q)</f>
        <v>0</v>
      </c>
      <c r="H13" s="16">
        <f>SUMIF(INPUT!$B:$B,$A13,INPUT!R:R)</f>
        <v>0</v>
      </c>
      <c r="I13" s="16">
        <v>12</v>
      </c>
    </row>
    <row r="14" spans="1:10" hidden="1" x14ac:dyDescent="0.2">
      <c r="A14" s="14" t="s">
        <v>20</v>
      </c>
      <c r="B14" s="16">
        <v>2</v>
      </c>
      <c r="C14" s="16">
        <f t="shared" si="0"/>
        <v>0</v>
      </c>
      <c r="D14" s="16">
        <f t="shared" si="1"/>
        <v>0</v>
      </c>
      <c r="E14" s="16">
        <f>SUMIF(INPUT!$B:$B,$A14,INPUT!O:O)</f>
        <v>0</v>
      </c>
      <c r="F14" s="16">
        <f>SUMIF(INPUT!$B:$B,$A14,INPUT!P:P)</f>
        <v>0</v>
      </c>
      <c r="G14" s="16">
        <f>SUMIF(INPUT!$B:$B,$A14,INPUT!Q:Q)</f>
        <v>0</v>
      </c>
      <c r="H14" s="16">
        <f>SUMIF(INPUT!$B:$B,$A14,INPUT!R:R)</f>
        <v>0</v>
      </c>
      <c r="I14" s="16">
        <v>13</v>
      </c>
    </row>
    <row r="15" spans="1:10" hidden="1" x14ac:dyDescent="0.2">
      <c r="A15" s="14" t="s">
        <v>42</v>
      </c>
      <c r="B15" s="16">
        <v>2</v>
      </c>
      <c r="C15" s="16">
        <f t="shared" si="0"/>
        <v>0</v>
      </c>
      <c r="D15" s="16">
        <f t="shared" si="1"/>
        <v>0</v>
      </c>
      <c r="E15" s="16">
        <f>SUMIF(INPUT!$B:$B,$A15,INPUT!O:O)</f>
        <v>0</v>
      </c>
      <c r="F15" s="16">
        <f>SUMIF(INPUT!$B:$B,$A15,INPUT!P:P)</f>
        <v>0</v>
      </c>
      <c r="G15" s="16">
        <f>SUMIF(INPUT!$B:$B,$A15,INPUT!Q:Q)</f>
        <v>0</v>
      </c>
      <c r="H15" s="16">
        <f>SUMIF(INPUT!$B:$B,$A15,INPUT!R:R)</f>
        <v>0</v>
      </c>
      <c r="I15" s="16">
        <v>14</v>
      </c>
    </row>
    <row r="16" spans="1:10" x14ac:dyDescent="0.2">
      <c r="A16" s="14" t="s">
        <v>13</v>
      </c>
      <c r="B16" s="16">
        <v>6</v>
      </c>
      <c r="C16" s="16">
        <f t="shared" si="0"/>
        <v>12</v>
      </c>
      <c r="D16" s="16">
        <f t="shared" si="1"/>
        <v>9</v>
      </c>
      <c r="E16" s="16">
        <f>SUMIF(INPUT!$B:$B,$A16,INPUT!O:O)</f>
        <v>4</v>
      </c>
      <c r="F16" s="16">
        <f>SUMIF(INPUT!$B:$B,$A16,INPUT!P:P)</f>
        <v>1</v>
      </c>
      <c r="G16" s="16">
        <f>SUMIF(INPUT!$B:$B,$A16,INPUT!Q:Q)</f>
        <v>4</v>
      </c>
      <c r="H16" s="16">
        <f>SUMIF(INPUT!$B:$B,$A16,INPUT!R:R)</f>
        <v>5</v>
      </c>
      <c r="I16" s="16">
        <v>15</v>
      </c>
    </row>
    <row r="17" spans="1:9" x14ac:dyDescent="0.2">
      <c r="A17" s="14" t="s">
        <v>51</v>
      </c>
      <c r="B17" s="16">
        <v>8</v>
      </c>
      <c r="C17" s="16">
        <f t="shared" si="0"/>
        <v>11</v>
      </c>
      <c r="D17" s="16">
        <f t="shared" si="1"/>
        <v>12</v>
      </c>
      <c r="E17" s="16">
        <f>SUMIF(INPUT!$B:$B,$A17,INPUT!O:O)</f>
        <v>4</v>
      </c>
      <c r="F17" s="16">
        <f>SUMIF(INPUT!$B:$B,$A17,INPUT!P:P)</f>
        <v>5</v>
      </c>
      <c r="G17" s="16">
        <f>SUMIF(INPUT!$B:$B,$A17,INPUT!Q:Q)</f>
        <v>3</v>
      </c>
      <c r="H17" s="16">
        <f>SUMIF(INPUT!$B:$B,$A17,INPUT!R:R)</f>
        <v>3</v>
      </c>
      <c r="I17" s="16">
        <v>2</v>
      </c>
    </row>
    <row r="18" spans="1:9" ht="15.75" hidden="1" customHeight="1" x14ac:dyDescent="0.2">
      <c r="A18" s="14" t="s">
        <v>25</v>
      </c>
      <c r="B18" s="16">
        <v>3</v>
      </c>
      <c r="C18" s="16">
        <f t="shared" si="0"/>
        <v>0</v>
      </c>
      <c r="D18" s="16">
        <f t="shared" si="1"/>
        <v>0</v>
      </c>
      <c r="E18" s="16">
        <f>SUMIF(INPUT!$B:$B,$A18,INPUT!O:O)</f>
        <v>0</v>
      </c>
      <c r="F18" s="16">
        <f>SUMIF(INPUT!$B:$B,$A18,INPUT!P:P)</f>
        <v>0</v>
      </c>
      <c r="G18" s="16">
        <f>SUMIF(INPUT!$B:$B,$A18,INPUT!Q:Q)</f>
        <v>0</v>
      </c>
      <c r="H18" s="16">
        <f>SUMIF(INPUT!$B:$B,$A18,INPUT!R:R)</f>
        <v>0</v>
      </c>
      <c r="I18" s="16">
        <v>17</v>
      </c>
    </row>
    <row r="19" spans="1:9" ht="15.75" hidden="1" customHeight="1" x14ac:dyDescent="0.2">
      <c r="A19" s="14" t="s">
        <v>22</v>
      </c>
      <c r="B19" s="16">
        <v>3</v>
      </c>
      <c r="C19" s="16">
        <f t="shared" si="0"/>
        <v>0</v>
      </c>
      <c r="D19" s="16">
        <f t="shared" si="1"/>
        <v>0</v>
      </c>
      <c r="E19" s="16">
        <f>SUMIF(INPUT!$B:$B,$A19,INPUT!O:O)</f>
        <v>0</v>
      </c>
      <c r="F19" s="16">
        <f>SUMIF(INPUT!$B:$B,$A19,INPUT!P:P)</f>
        <v>0</v>
      </c>
      <c r="G19" s="16">
        <f>SUMIF(INPUT!$B:$B,$A19,INPUT!Q:Q)</f>
        <v>0</v>
      </c>
      <c r="H19" s="16">
        <f>SUMIF(INPUT!$B:$B,$A19,INPUT!R:R)</f>
        <v>0</v>
      </c>
      <c r="I19" s="16">
        <v>18</v>
      </c>
    </row>
    <row r="20" spans="1:9" ht="15.75" hidden="1" customHeight="1" x14ac:dyDescent="0.2">
      <c r="A20" s="14" t="s">
        <v>29</v>
      </c>
      <c r="B20" s="16">
        <v>3</v>
      </c>
      <c r="C20" s="16">
        <f t="shared" si="0"/>
        <v>0</v>
      </c>
      <c r="D20" s="16">
        <f t="shared" si="1"/>
        <v>0</v>
      </c>
      <c r="E20" s="16">
        <f>SUMIF(INPUT!$B:$B,$A20,INPUT!O:O)</f>
        <v>0</v>
      </c>
      <c r="F20" s="16">
        <f>SUMIF(INPUT!$B:$B,$A20,INPUT!P:P)</f>
        <v>0</v>
      </c>
      <c r="G20" s="16">
        <f>SUMIF(INPUT!$B:$B,$A20,INPUT!Q:Q)</f>
        <v>0</v>
      </c>
      <c r="H20" s="16">
        <f>SUMIF(INPUT!$B:$B,$A20,INPUT!R:R)</f>
        <v>0</v>
      </c>
      <c r="I20" s="16">
        <v>19</v>
      </c>
    </row>
    <row r="21" spans="1:9" ht="15.75" hidden="1" customHeight="1" x14ac:dyDescent="0.2">
      <c r="A21" s="14" t="s">
        <v>34</v>
      </c>
      <c r="B21" s="16">
        <v>3</v>
      </c>
      <c r="C21" s="16">
        <f t="shared" si="0"/>
        <v>0</v>
      </c>
      <c r="D21" s="16">
        <f t="shared" si="1"/>
        <v>0</v>
      </c>
      <c r="E21" s="16">
        <f>SUMIF(INPUT!$B:$B,$A21,INPUT!O:O)</f>
        <v>0</v>
      </c>
      <c r="F21" s="16">
        <f>SUMIF(INPUT!$B:$B,$A21,INPUT!P:P)</f>
        <v>0</v>
      </c>
      <c r="G21" s="16">
        <f>SUMIF(INPUT!$B:$B,$A21,INPUT!Q:Q)</f>
        <v>0</v>
      </c>
      <c r="H21" s="16">
        <f>SUMIF(INPUT!$B:$B,$A21,INPUT!R:R)</f>
        <v>0</v>
      </c>
      <c r="I21" s="16">
        <v>20</v>
      </c>
    </row>
    <row r="22" spans="1:9" ht="15.75" hidden="1" customHeight="1" x14ac:dyDescent="0.2">
      <c r="A22" s="14" t="s">
        <v>48</v>
      </c>
      <c r="B22" s="16">
        <v>3</v>
      </c>
      <c r="C22" s="16">
        <f t="shared" si="0"/>
        <v>0</v>
      </c>
      <c r="D22" s="16">
        <f t="shared" si="1"/>
        <v>0</v>
      </c>
      <c r="E22" s="16">
        <f>SUMIF(INPUT!$B:$B,$A22,INPUT!O:O)</f>
        <v>0</v>
      </c>
      <c r="F22" s="16">
        <f>SUMIF(INPUT!$B:$B,$A22,INPUT!P:P)</f>
        <v>0</v>
      </c>
      <c r="G22" s="16">
        <f>SUMIF(INPUT!$B:$B,$A22,INPUT!Q:Q)</f>
        <v>0</v>
      </c>
      <c r="H22" s="16">
        <f>SUMIF(INPUT!$B:$B,$A22,INPUT!R:R)</f>
        <v>0</v>
      </c>
      <c r="I22" s="16">
        <v>21</v>
      </c>
    </row>
    <row r="23" spans="1:9" ht="15.75" hidden="1" customHeight="1" x14ac:dyDescent="0.2">
      <c r="A23" s="14" t="s">
        <v>84</v>
      </c>
      <c r="B23" s="16">
        <v>3</v>
      </c>
      <c r="C23" s="16">
        <f t="shared" si="0"/>
        <v>0</v>
      </c>
      <c r="D23" s="16">
        <f t="shared" si="1"/>
        <v>0</v>
      </c>
      <c r="E23" s="16">
        <f>SUMIF(INPUT!$B:$B,$A23,INPUT!O:O)</f>
        <v>0</v>
      </c>
      <c r="F23" s="16">
        <f>SUMIF(INPUT!$B:$B,$A23,INPUT!P:P)</f>
        <v>0</v>
      </c>
      <c r="G23" s="16">
        <f>SUMIF(INPUT!$B:$B,$A23,INPUT!Q:Q)</f>
        <v>0</v>
      </c>
      <c r="H23" s="16">
        <f>SUMIF(INPUT!$B:$B,$A23,INPUT!R:R)</f>
        <v>0</v>
      </c>
      <c r="I23" s="16">
        <v>22</v>
      </c>
    </row>
    <row r="24" spans="1:9" ht="15.75" customHeight="1" x14ac:dyDescent="0.2">
      <c r="A24" s="14" t="s">
        <v>18</v>
      </c>
      <c r="B24" s="16">
        <v>2</v>
      </c>
      <c r="C24" s="16">
        <f t="shared" si="0"/>
        <v>9</v>
      </c>
      <c r="D24" s="16">
        <f t="shared" si="1"/>
        <v>11</v>
      </c>
      <c r="E24" s="16">
        <f>SUMIF(INPUT!$B:$B,$A24,INPUT!O:O)</f>
        <v>3</v>
      </c>
      <c r="F24" s="16">
        <f>SUMIF(INPUT!$B:$B,$A24,INPUT!P:P)</f>
        <v>5</v>
      </c>
      <c r="G24" s="16">
        <f>SUMIF(INPUT!$B:$B,$A24,INPUT!Q:Q)</f>
        <v>3</v>
      </c>
      <c r="H24" s="16">
        <f>SUMIF(INPUT!$B:$B,$A24,INPUT!R:R)</f>
        <v>4</v>
      </c>
      <c r="I24" s="16">
        <v>4</v>
      </c>
    </row>
    <row r="25" spans="1:9" ht="15.75" customHeight="1" x14ac:dyDescent="0.2">
      <c r="A25" s="14" t="s">
        <v>17</v>
      </c>
      <c r="B25" s="16">
        <v>6</v>
      </c>
      <c r="C25" s="16">
        <f t="shared" si="0"/>
        <v>7</v>
      </c>
      <c r="D25" s="16">
        <f t="shared" si="1"/>
        <v>7</v>
      </c>
      <c r="E25" s="16">
        <f>SUMIF(INPUT!$B:$B,$A25,INPUT!O:O)</f>
        <v>2</v>
      </c>
      <c r="F25" s="16">
        <f>SUMIF(INPUT!$B:$B,$A25,INPUT!P:P)</f>
        <v>2</v>
      </c>
      <c r="G25" s="16">
        <f>SUMIF(INPUT!$B:$B,$A25,INPUT!Q:Q)</f>
        <v>3</v>
      </c>
      <c r="H25" s="16">
        <f>SUMIF(INPUT!$B:$B,$A25,INPUT!R:R)</f>
        <v>2</v>
      </c>
      <c r="I25" s="16">
        <v>31</v>
      </c>
    </row>
    <row r="26" spans="1:9" ht="15.75" hidden="1" customHeight="1" x14ac:dyDescent="0.2">
      <c r="A26" s="14" t="s">
        <v>6</v>
      </c>
      <c r="B26" s="16">
        <v>4</v>
      </c>
      <c r="C26" s="16">
        <f t="shared" si="0"/>
        <v>0</v>
      </c>
      <c r="D26" s="16">
        <f t="shared" si="1"/>
        <v>0</v>
      </c>
      <c r="E26" s="16">
        <f>SUMIF(INPUT!$B:$B,$A26,INPUT!O:O)</f>
        <v>0</v>
      </c>
      <c r="F26" s="16">
        <f>SUMIF(INPUT!$B:$B,$A26,INPUT!P:P)</f>
        <v>0</v>
      </c>
      <c r="G26" s="16">
        <f>SUMIF(INPUT!$B:$B,$A26,INPUT!Q:Q)</f>
        <v>0</v>
      </c>
      <c r="H26" s="16">
        <f>SUMIF(INPUT!$B:$B,$A26,INPUT!R:R)</f>
        <v>0</v>
      </c>
      <c r="I26" s="16">
        <v>25</v>
      </c>
    </row>
    <row r="27" spans="1:9" ht="15.75" customHeight="1" x14ac:dyDescent="0.2">
      <c r="A27" s="14" t="s">
        <v>35</v>
      </c>
      <c r="B27" s="16">
        <v>1</v>
      </c>
      <c r="C27" s="16">
        <f t="shared" si="0"/>
        <v>5</v>
      </c>
      <c r="D27" s="16">
        <f t="shared" si="1"/>
        <v>4</v>
      </c>
      <c r="E27" s="16">
        <f>SUMIF(INPUT!$B:$B,$A27,INPUT!O:O)</f>
        <v>2</v>
      </c>
      <c r="F27" s="16">
        <f>SUMIF(INPUT!$B:$B,$A27,INPUT!P:P)</f>
        <v>1</v>
      </c>
      <c r="G27" s="16">
        <f>SUMIF(INPUT!$B:$B,$A27,INPUT!Q:Q)</f>
        <v>1</v>
      </c>
      <c r="H27" s="16">
        <f>SUMIF(INPUT!$B:$B,$A27,INPUT!R:R)</f>
        <v>0</v>
      </c>
      <c r="I27" s="16">
        <v>38</v>
      </c>
    </row>
    <row r="28" spans="1:9" ht="15.75" hidden="1" customHeight="1" x14ac:dyDescent="0.2">
      <c r="A28" s="14" t="s">
        <v>31</v>
      </c>
      <c r="B28" s="16">
        <v>4</v>
      </c>
      <c r="C28" s="16">
        <f t="shared" si="0"/>
        <v>0</v>
      </c>
      <c r="D28" s="16">
        <f t="shared" si="1"/>
        <v>0</v>
      </c>
      <c r="E28" s="16">
        <f>SUMIF(INPUT!$B:$B,$A28,INPUT!O:O)</f>
        <v>0</v>
      </c>
      <c r="F28" s="16">
        <f>SUMIF(INPUT!$B:$B,$A28,INPUT!P:P)</f>
        <v>0</v>
      </c>
      <c r="G28" s="16">
        <f>SUMIF(INPUT!$B:$B,$A28,INPUT!Q:Q)</f>
        <v>0</v>
      </c>
      <c r="H28" s="16">
        <f>SUMIF(INPUT!$B:$B,$A28,INPUT!R:R)</f>
        <v>0</v>
      </c>
      <c r="I28" s="16">
        <v>27</v>
      </c>
    </row>
    <row r="29" spans="1:9" ht="15.75" hidden="1" customHeight="1" x14ac:dyDescent="0.2">
      <c r="A29" s="14" t="s">
        <v>81</v>
      </c>
      <c r="B29" s="16">
        <v>4</v>
      </c>
      <c r="C29" s="16">
        <f t="shared" si="0"/>
        <v>0</v>
      </c>
      <c r="D29" s="16">
        <f t="shared" si="1"/>
        <v>0</v>
      </c>
      <c r="E29" s="16">
        <f>SUMIF(INPUT!$B:$B,$A29,INPUT!O:O)</f>
        <v>0</v>
      </c>
      <c r="F29" s="16">
        <f>SUMIF(INPUT!$B:$B,$A29,INPUT!P:P)</f>
        <v>0</v>
      </c>
      <c r="G29" s="16">
        <f>SUMIF(INPUT!$B:$B,$A29,INPUT!Q:Q)</f>
        <v>0</v>
      </c>
      <c r="H29" s="16">
        <f>SUMIF(INPUT!$B:$B,$A29,INPUT!R:R)</f>
        <v>0</v>
      </c>
      <c r="I29" s="16">
        <v>28</v>
      </c>
    </row>
    <row r="30" spans="1:9" ht="15.75" hidden="1" customHeight="1" x14ac:dyDescent="0.2">
      <c r="A30" s="14" t="s">
        <v>3</v>
      </c>
      <c r="B30" s="16">
        <v>4</v>
      </c>
      <c r="C30" s="16">
        <f t="shared" si="0"/>
        <v>0</v>
      </c>
      <c r="D30" s="16">
        <f t="shared" si="1"/>
        <v>0</v>
      </c>
      <c r="E30" s="16">
        <f>SUMIF(INPUT!$B:$B,$A30,INPUT!O:O)</f>
        <v>0</v>
      </c>
      <c r="F30" s="16">
        <f>SUMIF(INPUT!$B:$B,$A30,INPUT!P:P)</f>
        <v>0</v>
      </c>
      <c r="G30" s="16">
        <f>SUMIF(INPUT!$B:$B,$A30,INPUT!Q:Q)</f>
        <v>0</v>
      </c>
      <c r="H30" s="16">
        <f>SUMIF(INPUT!$B:$B,$A30,INPUT!R:R)</f>
        <v>0</v>
      </c>
      <c r="I30" s="16">
        <v>29</v>
      </c>
    </row>
    <row r="31" spans="1:9" ht="15.75" hidden="1" customHeight="1" x14ac:dyDescent="0.2">
      <c r="A31" s="14" t="s">
        <v>41</v>
      </c>
      <c r="B31" s="16">
        <v>5</v>
      </c>
      <c r="C31" s="16">
        <f t="shared" si="0"/>
        <v>0</v>
      </c>
      <c r="D31" s="16">
        <f t="shared" si="1"/>
        <v>0</v>
      </c>
      <c r="E31" s="16">
        <f>SUMIF(INPUT!$B:$B,$A31,INPUT!O:O)</f>
        <v>0</v>
      </c>
      <c r="F31" s="16">
        <f>SUMIF(INPUT!$B:$B,$A31,INPUT!P:P)</f>
        <v>0</v>
      </c>
      <c r="G31" s="16">
        <f>SUMIF(INPUT!$B:$B,$A31,INPUT!Q:Q)</f>
        <v>0</v>
      </c>
      <c r="H31" s="16">
        <f>SUMIF(INPUT!$B:$B,$A31,INPUT!R:R)</f>
        <v>0</v>
      </c>
      <c r="I31" s="16">
        <v>30</v>
      </c>
    </row>
    <row r="32" spans="1:9" ht="15.75" customHeight="1" x14ac:dyDescent="0.2">
      <c r="A32" s="14" t="s">
        <v>15</v>
      </c>
      <c r="B32" s="16">
        <v>8</v>
      </c>
      <c r="C32" s="16">
        <f t="shared" si="0"/>
        <v>5</v>
      </c>
      <c r="D32" s="16">
        <f t="shared" si="1"/>
        <v>4</v>
      </c>
      <c r="E32" s="16">
        <f>SUMIF(INPUT!$B:$B,$A32,INPUT!O:O)</f>
        <v>2</v>
      </c>
      <c r="F32" s="16">
        <f>SUMIF(INPUT!$B:$B,$A32,INPUT!P:P)</f>
        <v>1</v>
      </c>
      <c r="G32" s="16">
        <f>SUMIF(INPUT!$B:$B,$A32,INPUT!Q:Q)</f>
        <v>1</v>
      </c>
      <c r="H32" s="16">
        <f>SUMIF(INPUT!$B:$B,$A32,INPUT!R:R)</f>
        <v>1</v>
      </c>
      <c r="I32" s="16">
        <v>54</v>
      </c>
    </row>
    <row r="33" spans="1:9" ht="15.75" customHeight="1" x14ac:dyDescent="0.2">
      <c r="A33" s="14" t="s">
        <v>39</v>
      </c>
      <c r="B33" s="16">
        <v>7</v>
      </c>
      <c r="C33" s="16">
        <f t="shared" si="0"/>
        <v>5</v>
      </c>
      <c r="D33" s="16">
        <f t="shared" si="1"/>
        <v>4</v>
      </c>
      <c r="E33" s="16">
        <f>SUMIF(INPUT!$B:$B,$A33,INPUT!O:O)</f>
        <v>2</v>
      </c>
      <c r="F33" s="16">
        <f>SUMIF(INPUT!$B:$B,$A33,INPUT!P:P)</f>
        <v>1</v>
      </c>
      <c r="G33" s="16">
        <f>SUMIF(INPUT!$B:$B,$A33,INPUT!Q:Q)</f>
        <v>1</v>
      </c>
      <c r="H33" s="16">
        <f>SUMIF(INPUT!$B:$B,$A33,INPUT!R:R)</f>
        <v>0</v>
      </c>
      <c r="I33" s="16">
        <v>32</v>
      </c>
    </row>
    <row r="34" spans="1:9" ht="15.75" hidden="1" customHeight="1" x14ac:dyDescent="0.2">
      <c r="A34" s="14" t="s">
        <v>21</v>
      </c>
      <c r="B34" s="16">
        <v>5</v>
      </c>
      <c r="C34" s="16">
        <f t="shared" ref="C34:C65" si="2">(E34*2) + G34</f>
        <v>0</v>
      </c>
      <c r="D34" s="16">
        <f t="shared" ref="D34:D65" si="3">SUM(E34:G34)</f>
        <v>0</v>
      </c>
      <c r="E34" s="16">
        <f>SUMIF(INPUT!$B:$B,$A34,INPUT!O:O)</f>
        <v>0</v>
      </c>
      <c r="F34" s="16">
        <f>SUMIF(INPUT!$B:$B,$A34,INPUT!P:P)</f>
        <v>0</v>
      </c>
      <c r="G34" s="16">
        <f>SUMIF(INPUT!$B:$B,$A34,INPUT!Q:Q)</f>
        <v>0</v>
      </c>
      <c r="H34" s="16">
        <f>SUMIF(INPUT!$B:$B,$A34,INPUT!R:R)</f>
        <v>0</v>
      </c>
      <c r="I34" s="16">
        <v>33</v>
      </c>
    </row>
    <row r="35" spans="1:9" ht="15.75" hidden="1" customHeight="1" x14ac:dyDescent="0.2">
      <c r="A35" s="14" t="s">
        <v>27</v>
      </c>
      <c r="B35" s="16">
        <v>5</v>
      </c>
      <c r="C35" s="16">
        <f t="shared" si="2"/>
        <v>0</v>
      </c>
      <c r="D35" s="16">
        <f t="shared" si="3"/>
        <v>0</v>
      </c>
      <c r="E35" s="16">
        <f>SUMIF(INPUT!$B:$B,$A35,INPUT!O:O)</f>
        <v>0</v>
      </c>
      <c r="F35" s="16">
        <f>SUMIF(INPUT!$B:$B,$A35,INPUT!P:P)</f>
        <v>0</v>
      </c>
      <c r="G35" s="16">
        <f>SUMIF(INPUT!$B:$B,$A35,INPUT!Q:Q)</f>
        <v>0</v>
      </c>
      <c r="H35" s="16">
        <f>SUMIF(INPUT!$B:$B,$A35,INPUT!R:R)</f>
        <v>0</v>
      </c>
      <c r="I35" s="16">
        <v>34</v>
      </c>
    </row>
    <row r="36" spans="1:9" ht="15.75" customHeight="1" x14ac:dyDescent="0.2">
      <c r="A36" s="14" t="s">
        <v>54</v>
      </c>
      <c r="B36" s="16">
        <v>9</v>
      </c>
      <c r="C36" s="16">
        <f t="shared" si="2"/>
        <v>4</v>
      </c>
      <c r="D36" s="16">
        <f t="shared" si="3"/>
        <v>6</v>
      </c>
      <c r="E36" s="16">
        <f>SUMIF(INPUT!$B:$B,$A36,INPUT!O:O)</f>
        <v>1</v>
      </c>
      <c r="F36" s="16">
        <f>SUMIF(INPUT!$B:$B,$A36,INPUT!P:P)</f>
        <v>3</v>
      </c>
      <c r="G36" s="16">
        <f>SUMIF(INPUT!$B:$B,$A36,INPUT!Q:Q)</f>
        <v>2</v>
      </c>
      <c r="H36" s="16">
        <f>SUMIF(INPUT!$B:$B,$A36,INPUT!R:R)</f>
        <v>1</v>
      </c>
      <c r="I36" s="16">
        <v>61</v>
      </c>
    </row>
    <row r="37" spans="1:9" ht="15.75" hidden="1" customHeight="1" x14ac:dyDescent="0.2">
      <c r="A37" s="14" t="s">
        <v>28</v>
      </c>
      <c r="B37" s="16">
        <v>5</v>
      </c>
      <c r="C37" s="16">
        <f t="shared" si="2"/>
        <v>0</v>
      </c>
      <c r="D37" s="16">
        <f t="shared" si="3"/>
        <v>0</v>
      </c>
      <c r="E37" s="16">
        <f>SUMIF(INPUT!$B:$B,$A37,INPUT!O:O)</f>
        <v>0</v>
      </c>
      <c r="F37" s="16">
        <f>SUMIF(INPUT!$B:$B,$A37,INPUT!P:P)</f>
        <v>0</v>
      </c>
      <c r="G37" s="16">
        <f>SUMIF(INPUT!$B:$B,$A37,INPUT!Q:Q)</f>
        <v>0</v>
      </c>
      <c r="H37" s="16">
        <f>SUMIF(INPUT!$B:$B,$A37,INPUT!R:R)</f>
        <v>0</v>
      </c>
      <c r="I37" s="16">
        <v>36</v>
      </c>
    </row>
    <row r="38" spans="1:9" ht="15.75" hidden="1" customHeight="1" x14ac:dyDescent="0.2">
      <c r="A38" s="14" t="s">
        <v>53</v>
      </c>
      <c r="B38" s="16">
        <v>6</v>
      </c>
      <c r="C38" s="16">
        <f t="shared" si="2"/>
        <v>0</v>
      </c>
      <c r="D38" s="16">
        <f t="shared" si="3"/>
        <v>0</v>
      </c>
      <c r="E38" s="16">
        <f>SUMIF(INPUT!$B:$B,$A38,INPUT!O:O)</f>
        <v>0</v>
      </c>
      <c r="F38" s="16">
        <f>SUMIF(INPUT!$B:$B,$A38,INPUT!P:P)</f>
        <v>0</v>
      </c>
      <c r="G38" s="16">
        <f>SUMIF(INPUT!$B:$B,$A38,INPUT!Q:Q)</f>
        <v>0</v>
      </c>
      <c r="H38" s="16">
        <f>SUMIF(INPUT!$B:$B,$A38,INPUT!R:R)</f>
        <v>0</v>
      </c>
      <c r="I38" s="16">
        <v>37</v>
      </c>
    </row>
    <row r="39" spans="1:9" ht="15.75" customHeight="1" x14ac:dyDescent="0.2">
      <c r="A39" s="14" t="s">
        <v>8</v>
      </c>
      <c r="B39" s="16">
        <v>9</v>
      </c>
      <c r="C39" s="16">
        <f t="shared" si="2"/>
        <v>4</v>
      </c>
      <c r="D39" s="16">
        <f t="shared" si="3"/>
        <v>8</v>
      </c>
      <c r="E39" s="16">
        <f>SUMIF(INPUT!$B:$B,$A39,INPUT!O:O)</f>
        <v>2</v>
      </c>
      <c r="F39" s="16">
        <f>SUMIF(INPUT!$B:$B,$A39,INPUT!P:P)</f>
        <v>6</v>
      </c>
      <c r="G39" s="16">
        <f>SUMIF(INPUT!$B:$B,$A39,INPUT!Q:Q)</f>
        <v>0</v>
      </c>
      <c r="H39" s="16">
        <f>SUMIF(INPUT!$B:$B,$A39,INPUT!R:R)</f>
        <v>1</v>
      </c>
      <c r="I39" s="16">
        <v>59</v>
      </c>
    </row>
    <row r="40" spans="1:9" ht="15.75" customHeight="1" x14ac:dyDescent="0.2">
      <c r="A40" s="14" t="s">
        <v>43</v>
      </c>
      <c r="B40" s="16">
        <v>7</v>
      </c>
      <c r="C40" s="16">
        <f t="shared" si="2"/>
        <v>2</v>
      </c>
      <c r="D40" s="16">
        <f t="shared" si="3"/>
        <v>1</v>
      </c>
      <c r="E40" s="16">
        <f>SUMIF(INPUT!$B:$B,$A40,INPUT!O:O)</f>
        <v>1</v>
      </c>
      <c r="F40" s="16">
        <f>SUMIF(INPUT!$B:$B,$A40,INPUT!P:P)</f>
        <v>0</v>
      </c>
      <c r="G40" s="16">
        <f>SUMIF(INPUT!$B:$B,$A40,INPUT!Q:Q)</f>
        <v>0</v>
      </c>
      <c r="H40" s="16">
        <f>SUMIF(INPUT!$B:$B,$A40,INPUT!R:R)</f>
        <v>0</v>
      </c>
      <c r="I40" s="16">
        <v>24</v>
      </c>
    </row>
    <row r="41" spans="1:9" ht="15.75" hidden="1" customHeight="1" x14ac:dyDescent="0.2">
      <c r="A41" s="14" t="s">
        <v>12</v>
      </c>
      <c r="B41" s="16">
        <v>6</v>
      </c>
      <c r="C41" s="16">
        <f t="shared" si="2"/>
        <v>0</v>
      </c>
      <c r="D41" s="16">
        <f t="shared" si="3"/>
        <v>0</v>
      </c>
      <c r="E41" s="16">
        <f>SUMIF(INPUT!$B:$B,$A41,INPUT!O:O)</f>
        <v>0</v>
      </c>
      <c r="F41" s="16">
        <f>SUMIF(INPUT!$B:$B,$A41,INPUT!P:P)</f>
        <v>0</v>
      </c>
      <c r="G41" s="16">
        <f>SUMIF(INPUT!$B:$B,$A41,INPUT!Q:Q)</f>
        <v>0</v>
      </c>
      <c r="H41" s="16">
        <f>SUMIF(INPUT!$B:$B,$A41,INPUT!R:R)</f>
        <v>0</v>
      </c>
      <c r="I41" s="16">
        <v>40</v>
      </c>
    </row>
    <row r="42" spans="1:9" ht="15.75" hidden="1" customHeight="1" x14ac:dyDescent="0.2">
      <c r="A42" s="14" t="s">
        <v>85</v>
      </c>
      <c r="B42" s="16">
        <v>6</v>
      </c>
      <c r="C42" s="16">
        <f t="shared" si="2"/>
        <v>0</v>
      </c>
      <c r="D42" s="16">
        <f t="shared" si="3"/>
        <v>0</v>
      </c>
      <c r="E42" s="16">
        <f>SUMIF(INPUT!$B:$B,$A42,INPUT!O:O)</f>
        <v>0</v>
      </c>
      <c r="F42" s="16">
        <f>SUMIF(INPUT!$B:$B,$A42,INPUT!P:P)</f>
        <v>0</v>
      </c>
      <c r="G42" s="16">
        <f>SUMIF(INPUT!$B:$B,$A42,INPUT!Q:Q)</f>
        <v>0</v>
      </c>
      <c r="H42" s="16">
        <f>SUMIF(INPUT!$B:$B,$A42,INPUT!R:R)</f>
        <v>0</v>
      </c>
      <c r="I42" s="16">
        <v>41</v>
      </c>
    </row>
    <row r="43" spans="1:9" ht="15.75" hidden="1" customHeight="1" x14ac:dyDescent="0.2">
      <c r="A43" s="14" t="s">
        <v>33</v>
      </c>
      <c r="B43" s="16">
        <v>6</v>
      </c>
      <c r="C43" s="16">
        <f t="shared" si="2"/>
        <v>0</v>
      </c>
      <c r="D43" s="16">
        <f t="shared" si="3"/>
        <v>0</v>
      </c>
      <c r="E43" s="16">
        <f>SUMIF(INPUT!$B:$B,$A43,INPUT!O:O)</f>
        <v>0</v>
      </c>
      <c r="F43" s="16">
        <f>SUMIF(INPUT!$B:$B,$A43,INPUT!P:P)</f>
        <v>0</v>
      </c>
      <c r="G43" s="16">
        <f>SUMIF(INPUT!$B:$B,$A43,INPUT!Q:Q)</f>
        <v>0</v>
      </c>
      <c r="H43" s="16">
        <f>SUMIF(INPUT!$B:$B,$A43,INPUT!R:R)</f>
        <v>0</v>
      </c>
      <c r="I43" s="16">
        <v>42</v>
      </c>
    </row>
    <row r="44" spans="1:9" ht="15.75" hidden="1" customHeight="1" x14ac:dyDescent="0.2">
      <c r="A44" s="14" t="s">
        <v>86</v>
      </c>
      <c r="B44" s="16">
        <v>6</v>
      </c>
      <c r="C44" s="16">
        <f t="shared" si="2"/>
        <v>0</v>
      </c>
      <c r="D44" s="16">
        <f t="shared" si="3"/>
        <v>0</v>
      </c>
      <c r="E44" s="16">
        <f>SUMIF(INPUT!$B:$B,$A44,INPUT!O:O)</f>
        <v>0</v>
      </c>
      <c r="F44" s="16">
        <f>SUMIF(INPUT!$B:$B,$A44,INPUT!P:P)</f>
        <v>0</v>
      </c>
      <c r="G44" s="16">
        <f>SUMIF(INPUT!$B:$B,$A44,INPUT!Q:Q)</f>
        <v>0</v>
      </c>
      <c r="H44" s="16">
        <f>SUMIF(INPUT!$B:$B,$A44,INPUT!R:R)</f>
        <v>0</v>
      </c>
      <c r="I44" s="16">
        <v>43</v>
      </c>
    </row>
    <row r="45" spans="1:9" ht="15.75" customHeight="1" x14ac:dyDescent="0.2">
      <c r="A45" s="14" t="s">
        <v>62</v>
      </c>
      <c r="B45" s="16">
        <v>5</v>
      </c>
      <c r="C45" s="16">
        <f t="shared" si="2"/>
        <v>2</v>
      </c>
      <c r="D45" s="16">
        <f t="shared" si="3"/>
        <v>4</v>
      </c>
      <c r="E45" s="16">
        <f>SUMIF(INPUT!$B:$B,$A45,INPUT!O:O)</f>
        <v>0</v>
      </c>
      <c r="F45" s="16">
        <f>SUMIF(INPUT!$B:$B,$A45,INPUT!P:P)</f>
        <v>2</v>
      </c>
      <c r="G45" s="16">
        <f>SUMIF(INPUT!$B:$B,$A45,INPUT!Q:Q)</f>
        <v>2</v>
      </c>
      <c r="H45" s="16">
        <f>SUMIF(INPUT!$B:$B,$A45,INPUT!R:R)</f>
        <v>1</v>
      </c>
      <c r="I45" s="16">
        <v>39</v>
      </c>
    </row>
    <row r="46" spans="1:9" ht="15.75" customHeight="1" x14ac:dyDescent="0.2">
      <c r="A46" s="14" t="s">
        <v>37</v>
      </c>
      <c r="B46" s="16">
        <v>1</v>
      </c>
      <c r="C46" s="16">
        <f t="shared" si="2"/>
        <v>0</v>
      </c>
      <c r="D46" s="16">
        <f t="shared" si="3"/>
        <v>1</v>
      </c>
      <c r="E46" s="16">
        <f>SUMIF(INPUT!$B:$B,$A46,INPUT!O:O)</f>
        <v>0</v>
      </c>
      <c r="F46" s="16">
        <f>SUMIF(INPUT!$B:$B,$A46,INPUT!P:P)</f>
        <v>1</v>
      </c>
      <c r="G46" s="16">
        <f>SUMIF(INPUT!$B:$B,$A46,INPUT!Q:Q)</f>
        <v>0</v>
      </c>
      <c r="H46" s="16">
        <f>SUMIF(INPUT!$B:$B,$A46,INPUT!R:R)</f>
        <v>0</v>
      </c>
      <c r="I46" s="16">
        <v>1</v>
      </c>
    </row>
    <row r="47" spans="1:9" ht="15.75" customHeight="1" x14ac:dyDescent="0.2">
      <c r="A47" s="14" t="s">
        <v>52</v>
      </c>
      <c r="B47" s="16">
        <v>5</v>
      </c>
      <c r="C47" s="16">
        <f t="shared" si="2"/>
        <v>0</v>
      </c>
      <c r="D47" s="16">
        <f t="shared" si="3"/>
        <v>1</v>
      </c>
      <c r="E47" s="16">
        <f>SUMIF(INPUT!$B:$B,$A47,INPUT!O:O)</f>
        <v>0</v>
      </c>
      <c r="F47" s="16">
        <f>SUMIF(INPUT!$B:$B,$A47,INPUT!P:P)</f>
        <v>1</v>
      </c>
      <c r="G47" s="16">
        <f>SUMIF(INPUT!$B:$B,$A47,INPUT!Q:Q)</f>
        <v>0</v>
      </c>
      <c r="H47" s="16">
        <f>SUMIF(INPUT!$B:$B,$A47,INPUT!R:R)</f>
        <v>0</v>
      </c>
      <c r="I47" s="16">
        <v>35</v>
      </c>
    </row>
    <row r="48" spans="1:9" ht="15.75" hidden="1" customHeight="1" x14ac:dyDescent="0.2">
      <c r="A48" s="14" t="s">
        <v>87</v>
      </c>
      <c r="B48" s="16">
        <v>7</v>
      </c>
      <c r="C48" s="16">
        <f t="shared" si="2"/>
        <v>0</v>
      </c>
      <c r="D48" s="16">
        <f t="shared" si="3"/>
        <v>0</v>
      </c>
      <c r="E48" s="16">
        <f>SUMIF(INPUT!$B:$B,$A48,INPUT!O:O)</f>
        <v>0</v>
      </c>
      <c r="F48" s="16">
        <f>SUMIF(INPUT!$B:$B,$A48,INPUT!P:P)</f>
        <v>0</v>
      </c>
      <c r="G48" s="16">
        <f>SUMIF(INPUT!$B:$B,$A48,INPUT!Q:Q)</f>
        <v>0</v>
      </c>
      <c r="H48" s="16">
        <f>SUMIF(INPUT!$B:$B,$A48,INPUT!R:R)</f>
        <v>0</v>
      </c>
      <c r="I48" s="16">
        <v>47</v>
      </c>
    </row>
    <row r="49" spans="1:9" ht="15.75" hidden="1" customHeight="1" x14ac:dyDescent="0.2">
      <c r="A49" s="14" t="s">
        <v>44</v>
      </c>
      <c r="B49" s="16">
        <v>7</v>
      </c>
      <c r="C49" s="16">
        <f t="shared" si="2"/>
        <v>0</v>
      </c>
      <c r="D49" s="16">
        <f t="shared" si="3"/>
        <v>0</v>
      </c>
      <c r="E49" s="16">
        <f>SUMIF(INPUT!$B:$B,$A49,INPUT!O:O)</f>
        <v>0</v>
      </c>
      <c r="F49" s="16">
        <f>SUMIF(INPUT!$B:$B,$A49,INPUT!P:P)</f>
        <v>0</v>
      </c>
      <c r="G49" s="16">
        <f>SUMIF(INPUT!$B:$B,$A49,INPUT!Q:Q)</f>
        <v>0</v>
      </c>
      <c r="H49" s="16">
        <f>SUMIF(INPUT!$B:$B,$A49,INPUT!R:R)</f>
        <v>0</v>
      </c>
      <c r="I49" s="16">
        <v>48</v>
      </c>
    </row>
    <row r="50" spans="1:9" ht="15.75" hidden="1" customHeight="1" x14ac:dyDescent="0.2">
      <c r="A50" s="14" t="s">
        <v>88</v>
      </c>
      <c r="B50" s="16">
        <v>7</v>
      </c>
      <c r="C50" s="16">
        <f t="shared" si="2"/>
        <v>0</v>
      </c>
      <c r="D50" s="16">
        <f t="shared" si="3"/>
        <v>0</v>
      </c>
      <c r="E50" s="16">
        <f>SUMIF(INPUT!$B:$B,$A50,INPUT!O:O)</f>
        <v>0</v>
      </c>
      <c r="F50" s="16">
        <f>SUMIF(INPUT!$B:$B,$A50,INPUT!P:P)</f>
        <v>0</v>
      </c>
      <c r="G50" s="16">
        <f>SUMIF(INPUT!$B:$B,$A50,INPUT!Q:Q)</f>
        <v>0</v>
      </c>
      <c r="H50" s="16">
        <f>SUMIF(INPUT!$B:$B,$A50,INPUT!R:R)</f>
        <v>0</v>
      </c>
      <c r="I50" s="16">
        <v>49</v>
      </c>
    </row>
    <row r="51" spans="1:9" ht="15.75" hidden="1" customHeight="1" x14ac:dyDescent="0.2">
      <c r="A51" s="14" t="s">
        <v>49</v>
      </c>
      <c r="B51" s="16">
        <v>7</v>
      </c>
      <c r="C51" s="16">
        <f t="shared" si="2"/>
        <v>0</v>
      </c>
      <c r="D51" s="16">
        <f t="shared" si="3"/>
        <v>0</v>
      </c>
      <c r="E51" s="16">
        <f>SUMIF(INPUT!$B:$B,$A51,INPUT!O:O)</f>
        <v>0</v>
      </c>
      <c r="F51" s="16">
        <f>SUMIF(INPUT!$B:$B,$A51,INPUT!P:P)</f>
        <v>0</v>
      </c>
      <c r="G51" s="16">
        <f>SUMIF(INPUT!$B:$B,$A51,INPUT!Q:Q)</f>
        <v>0</v>
      </c>
      <c r="H51" s="16">
        <f>SUMIF(INPUT!$B:$B,$A51,INPUT!R:R)</f>
        <v>0</v>
      </c>
      <c r="I51" s="16">
        <v>50</v>
      </c>
    </row>
    <row r="52" spans="1:9" ht="15.75" hidden="1" customHeight="1" x14ac:dyDescent="0.2">
      <c r="A52" s="14" t="s">
        <v>10</v>
      </c>
      <c r="B52" s="16">
        <v>8</v>
      </c>
      <c r="C52" s="16">
        <f t="shared" si="2"/>
        <v>0</v>
      </c>
      <c r="D52" s="16">
        <f t="shared" si="3"/>
        <v>0</v>
      </c>
      <c r="E52" s="16">
        <f>SUMIF(INPUT!$B:$B,$A52,INPUT!O:O)</f>
        <v>0</v>
      </c>
      <c r="F52" s="16">
        <f>SUMIF(INPUT!$B:$B,$A52,INPUT!P:P)</f>
        <v>0</v>
      </c>
      <c r="G52" s="16">
        <f>SUMIF(INPUT!$B:$B,$A52,INPUT!Q:Q)</f>
        <v>0</v>
      </c>
      <c r="H52" s="16">
        <f>SUMIF(INPUT!$B:$B,$A52,INPUT!R:R)</f>
        <v>0</v>
      </c>
      <c r="I52" s="16">
        <v>51</v>
      </c>
    </row>
    <row r="53" spans="1:9" ht="15.75" hidden="1" customHeight="1" x14ac:dyDescent="0.2">
      <c r="A53" s="14" t="s">
        <v>9</v>
      </c>
      <c r="B53" s="16">
        <v>8</v>
      </c>
      <c r="C53" s="16">
        <f t="shared" si="2"/>
        <v>0</v>
      </c>
      <c r="D53" s="16">
        <f t="shared" si="3"/>
        <v>0</v>
      </c>
      <c r="E53" s="16">
        <f>SUMIF(INPUT!$B:$B,$A53,INPUT!O:O)</f>
        <v>0</v>
      </c>
      <c r="F53" s="16">
        <f>SUMIF(INPUT!$B:$B,$A53,INPUT!P:P)</f>
        <v>0</v>
      </c>
      <c r="G53" s="16">
        <f>SUMIF(INPUT!$B:$B,$A53,INPUT!Q:Q)</f>
        <v>0</v>
      </c>
      <c r="H53" s="16">
        <f>SUMIF(INPUT!$B:$B,$A53,INPUT!R:R)</f>
        <v>0</v>
      </c>
      <c r="I53" s="16">
        <v>52</v>
      </c>
    </row>
    <row r="54" spans="1:9" ht="15.75" customHeight="1" x14ac:dyDescent="0.2">
      <c r="A54" s="14" t="s">
        <v>30</v>
      </c>
      <c r="B54" s="16">
        <v>3</v>
      </c>
      <c r="C54" s="16">
        <f t="shared" si="2"/>
        <v>0</v>
      </c>
      <c r="D54" s="16">
        <f t="shared" si="3"/>
        <v>1</v>
      </c>
      <c r="E54" s="16">
        <f>SUMIF(INPUT!$B:$B,$A54,INPUT!O:O)</f>
        <v>0</v>
      </c>
      <c r="F54" s="16">
        <f>SUMIF(INPUT!$B:$B,$A54,INPUT!P:P)</f>
        <v>1</v>
      </c>
      <c r="G54" s="16">
        <f>SUMIF(INPUT!$B:$B,$A54,INPUT!Q:Q)</f>
        <v>0</v>
      </c>
      <c r="H54" s="16">
        <f>SUMIF(INPUT!$B:$B,$A54,INPUT!R:R)</f>
        <v>0</v>
      </c>
      <c r="I54" s="16">
        <v>44</v>
      </c>
    </row>
    <row r="55" spans="1:9" ht="15.75" customHeight="1" x14ac:dyDescent="0.2">
      <c r="A55" s="14" t="s">
        <v>23</v>
      </c>
      <c r="B55" s="16">
        <v>4</v>
      </c>
      <c r="C55" s="16">
        <f t="shared" si="2"/>
        <v>0</v>
      </c>
      <c r="D55" s="16">
        <f t="shared" si="3"/>
        <v>1</v>
      </c>
      <c r="E55" s="16">
        <f>SUMIF(INPUT!$B:$B,$A55,INPUT!O:O)</f>
        <v>0</v>
      </c>
      <c r="F55" s="16">
        <f>SUMIF(INPUT!$B:$B,$A55,INPUT!P:P)</f>
        <v>1</v>
      </c>
      <c r="G55" s="16">
        <f>SUMIF(INPUT!$B:$B,$A55,INPUT!Q:Q)</f>
        <v>0</v>
      </c>
      <c r="H55" s="16">
        <f>SUMIF(INPUT!$B:$B,$A55,INPUT!R:R)</f>
        <v>0</v>
      </c>
      <c r="I55" s="16">
        <v>45</v>
      </c>
    </row>
    <row r="56" spans="1:9" ht="15.75" hidden="1" customHeight="1" x14ac:dyDescent="0.2">
      <c r="A56" s="14" t="s">
        <v>19</v>
      </c>
      <c r="B56" s="16">
        <v>8</v>
      </c>
      <c r="C56" s="16">
        <f t="shared" si="2"/>
        <v>0</v>
      </c>
      <c r="D56" s="16">
        <f t="shared" si="3"/>
        <v>0</v>
      </c>
      <c r="E56" s="16">
        <f>SUMIF(INPUT!$B:$B,$A56,INPUT!O:O)</f>
        <v>0</v>
      </c>
      <c r="F56" s="16">
        <f>SUMIF(INPUT!$B:$B,$A56,INPUT!P:P)</f>
        <v>0</v>
      </c>
      <c r="G56" s="16">
        <f>SUMIF(INPUT!$B:$B,$A56,INPUT!Q:Q)</f>
        <v>0</v>
      </c>
      <c r="H56" s="16">
        <f>SUMIF(INPUT!$B:$B,$A56,INPUT!R:R)</f>
        <v>0</v>
      </c>
      <c r="I56" s="16">
        <v>55</v>
      </c>
    </row>
    <row r="57" spans="1:9" ht="15.75" hidden="1" customHeight="1" x14ac:dyDescent="0.2">
      <c r="A57" s="14" t="s">
        <v>5</v>
      </c>
      <c r="B57" s="16">
        <v>8</v>
      </c>
      <c r="C57" s="16">
        <f t="shared" si="2"/>
        <v>0</v>
      </c>
      <c r="D57" s="16">
        <f t="shared" si="3"/>
        <v>0</v>
      </c>
      <c r="E57" s="16">
        <f>SUMIF(INPUT!$B:$B,$A57,INPUT!O:O)</f>
        <v>0</v>
      </c>
      <c r="F57" s="16">
        <f>SUMIF(INPUT!$B:$B,$A57,INPUT!P:P)</f>
        <v>0</v>
      </c>
      <c r="G57" s="16">
        <f>SUMIF(INPUT!$B:$B,$A57,INPUT!Q:Q)</f>
        <v>0</v>
      </c>
      <c r="H57" s="16">
        <f>SUMIF(INPUT!$B:$B,$A57,INPUT!R:R)</f>
        <v>0</v>
      </c>
      <c r="I57" s="16">
        <v>56</v>
      </c>
    </row>
    <row r="58" spans="1:9" ht="15.75" hidden="1" customHeight="1" x14ac:dyDescent="0.2">
      <c r="A58" s="14" t="s">
        <v>55</v>
      </c>
      <c r="B58" s="16">
        <v>8</v>
      </c>
      <c r="C58" s="16">
        <f t="shared" si="2"/>
        <v>0</v>
      </c>
      <c r="D58" s="16">
        <f t="shared" si="3"/>
        <v>0</v>
      </c>
      <c r="E58" s="16">
        <f>SUMIF(INPUT!$B:$B,$A58,INPUT!O:O)</f>
        <v>0</v>
      </c>
      <c r="F58" s="16">
        <f>SUMIF(INPUT!$B:$B,$A58,INPUT!P:P)</f>
        <v>0</v>
      </c>
      <c r="G58" s="16">
        <f>SUMIF(INPUT!$B:$B,$A58,INPUT!Q:Q)</f>
        <v>0</v>
      </c>
      <c r="H58" s="16">
        <f>SUMIF(INPUT!$B:$B,$A58,INPUT!R:R)</f>
        <v>0</v>
      </c>
      <c r="I58" s="16">
        <v>57</v>
      </c>
    </row>
    <row r="59" spans="1:9" ht="15.75" hidden="1" customHeight="1" x14ac:dyDescent="0.2">
      <c r="A59" s="14" t="s">
        <v>11</v>
      </c>
      <c r="B59" s="16">
        <v>9</v>
      </c>
      <c r="C59" s="16">
        <f t="shared" si="2"/>
        <v>0</v>
      </c>
      <c r="D59" s="16">
        <f t="shared" si="3"/>
        <v>0</v>
      </c>
      <c r="E59" s="16">
        <f>SUMIF(INPUT!$B:$B,$A59,INPUT!O:O)</f>
        <v>0</v>
      </c>
      <c r="F59" s="16">
        <f>SUMIF(INPUT!$B:$B,$A59,INPUT!P:P)</f>
        <v>0</v>
      </c>
      <c r="G59" s="16">
        <f>SUMIF(INPUT!$B:$B,$A59,INPUT!Q:Q)</f>
        <v>0</v>
      </c>
      <c r="H59" s="16">
        <f>SUMIF(INPUT!$B:$B,$A59,INPUT!R:R)</f>
        <v>0</v>
      </c>
      <c r="I59" s="16">
        <v>58</v>
      </c>
    </row>
    <row r="60" spans="1:9" ht="15.75" customHeight="1" x14ac:dyDescent="0.2">
      <c r="A60" s="14" t="s">
        <v>38</v>
      </c>
      <c r="B60" s="16">
        <v>2</v>
      </c>
      <c r="C60" s="16">
        <f t="shared" si="2"/>
        <v>0</v>
      </c>
      <c r="D60" s="16">
        <f t="shared" si="3"/>
        <v>4</v>
      </c>
      <c r="E60" s="16">
        <f>SUMIF(INPUT!$B:$B,$A60,INPUT!O:O)</f>
        <v>0</v>
      </c>
      <c r="F60" s="16">
        <f>SUMIF(INPUT!$B:$B,$A60,INPUT!P:P)</f>
        <v>4</v>
      </c>
      <c r="G60" s="16">
        <f>SUMIF(INPUT!$B:$B,$A60,INPUT!Q:Q)</f>
        <v>0</v>
      </c>
      <c r="H60" s="16">
        <f>SUMIF(INPUT!$B:$B,$A60,INPUT!R:R)</f>
        <v>0</v>
      </c>
      <c r="I60" s="16">
        <v>46</v>
      </c>
    </row>
    <row r="61" spans="1:9" ht="15.75" customHeight="1" x14ac:dyDescent="0.2">
      <c r="A61" s="14" t="s">
        <v>26</v>
      </c>
      <c r="B61" s="16">
        <v>4</v>
      </c>
      <c r="C61" s="16">
        <f t="shared" si="2"/>
        <v>0</v>
      </c>
      <c r="D61" s="16">
        <f t="shared" si="3"/>
        <v>1</v>
      </c>
      <c r="E61" s="16">
        <f>SUMIF(INPUT!$B:$B,$A61,INPUT!O:O)</f>
        <v>0</v>
      </c>
      <c r="F61" s="16">
        <f>SUMIF(INPUT!$B:$B,$A61,INPUT!P:P)</f>
        <v>1</v>
      </c>
      <c r="G61" s="16">
        <f>SUMIF(INPUT!$B:$B,$A61,INPUT!Q:Q)</f>
        <v>0</v>
      </c>
      <c r="H61" s="16">
        <f>SUMIF(INPUT!$B:$B,$A61,INPUT!R:R)</f>
        <v>0</v>
      </c>
      <c r="I61" s="16">
        <v>53</v>
      </c>
    </row>
    <row r="62" spans="1:9" ht="15.75" customHeight="1" x14ac:dyDescent="0.2">
      <c r="A62" s="14" t="s">
        <v>121</v>
      </c>
      <c r="B62" s="16">
        <v>9</v>
      </c>
      <c r="C62" s="16">
        <f t="shared" si="2"/>
        <v>0</v>
      </c>
      <c r="D62" s="16">
        <f t="shared" si="3"/>
        <v>1</v>
      </c>
      <c r="E62" s="16">
        <f>SUMIF(INPUT!$B:$B,$A62,INPUT!O:O)</f>
        <v>0</v>
      </c>
      <c r="F62" s="16">
        <f>SUMIF(INPUT!$B:$B,$A62,INPUT!P:P)</f>
        <v>1</v>
      </c>
      <c r="G62" s="16">
        <f>SUMIF(INPUT!$B:$B,$A62,INPUT!Q:Q)</f>
        <v>0</v>
      </c>
      <c r="H62" s="16">
        <f>SUMIF(INPUT!$B:$B,$A62,INPUT!R:R)</f>
        <v>0</v>
      </c>
      <c r="I62" s="16">
        <v>60</v>
      </c>
    </row>
    <row r="63" spans="1:9" ht="15.75" hidden="1" customHeight="1" x14ac:dyDescent="0.2">
      <c r="A63" s="14" t="s">
        <v>14</v>
      </c>
      <c r="B63" s="16">
        <v>9</v>
      </c>
      <c r="C63" s="16">
        <f t="shared" si="2"/>
        <v>0</v>
      </c>
      <c r="D63" s="16">
        <f t="shared" si="3"/>
        <v>0</v>
      </c>
      <c r="E63" s="16">
        <f>SUMIF(INPUT!$B:$B,$A63,INPUT!O:O)</f>
        <v>0</v>
      </c>
      <c r="F63" s="16">
        <f>SUMIF(INPUT!$B:$B,$A63,INPUT!P:P)</f>
        <v>0</v>
      </c>
      <c r="G63" s="16">
        <f>SUMIF(INPUT!$B:$B,$A63,INPUT!Q:Q)</f>
        <v>0</v>
      </c>
      <c r="H63" s="16">
        <f>SUMIF(INPUT!$B:$B,$A63,INPUT!R:R)</f>
        <v>0</v>
      </c>
      <c r="I63" s="16">
        <v>62</v>
      </c>
    </row>
    <row r="64" spans="1:9" ht="15.75" hidden="1" customHeight="1" x14ac:dyDescent="0.2">
      <c r="A64" s="15" t="s">
        <v>32</v>
      </c>
      <c r="B64" s="16">
        <v>9</v>
      </c>
      <c r="C64" s="16">
        <f t="shared" si="2"/>
        <v>0</v>
      </c>
      <c r="D64" s="16">
        <f t="shared" si="3"/>
        <v>0</v>
      </c>
      <c r="E64" s="16">
        <f>SUMIF(INPUT!$B:$B,$A64,INPUT!O:O)</f>
        <v>0</v>
      </c>
      <c r="F64" s="16">
        <f>SUMIF(INPUT!$B:$B,$A64,INPUT!P:P)</f>
        <v>0</v>
      </c>
      <c r="G64" s="16">
        <f>SUMIF(INPUT!$B:$B,$A64,INPUT!Q:Q)</f>
        <v>0</v>
      </c>
      <c r="H64" s="16">
        <f>SUMIF(INPUT!$B:$B,$A64,INPUT!R:R)</f>
        <v>0</v>
      </c>
      <c r="I64" s="16">
        <v>63</v>
      </c>
    </row>
    <row r="65" spans="1:9" ht="15.75" customHeight="1" x14ac:dyDescent="0.2">
      <c r="A65" s="14" t="s">
        <v>50</v>
      </c>
      <c r="B65" s="16">
        <v>9</v>
      </c>
      <c r="C65" s="16">
        <f t="shared" si="2"/>
        <v>0</v>
      </c>
      <c r="D65" s="16">
        <f t="shared" si="3"/>
        <v>1</v>
      </c>
      <c r="E65" s="16">
        <f>SUMIF(INPUT!$B:$B,$A65,INPUT!O:O)</f>
        <v>0</v>
      </c>
      <c r="F65" s="16">
        <f>SUMIF(INPUT!$B:$B,$A65,INPUT!P:P)</f>
        <v>1</v>
      </c>
      <c r="G65" s="16">
        <f>SUMIF(INPUT!$B:$B,$A65,INPUT!Q:Q)</f>
        <v>0</v>
      </c>
      <c r="H65" s="16">
        <f>SUMIF(INPUT!$B:$B,$A65,INPUT!R:R)</f>
        <v>0</v>
      </c>
      <c r="I65" s="16">
        <v>64</v>
      </c>
    </row>
    <row r="66" spans="1:9" ht="15.75" customHeight="1" x14ac:dyDescent="0.2"/>
    <row r="67" spans="1:9" ht="15.75" customHeight="1" x14ac:dyDescent="0.2"/>
    <row r="68" spans="1:9" ht="15.75" customHeight="1" x14ac:dyDescent="0.2"/>
    <row r="69" spans="1:9" ht="15.75" customHeight="1" x14ac:dyDescent="0.2"/>
    <row r="70" spans="1:9" ht="15.75" customHeight="1" x14ac:dyDescent="0.2"/>
    <row r="71" spans="1:9" ht="15.75" customHeight="1" x14ac:dyDescent="0.2"/>
    <row r="72" spans="1:9" ht="15.75" customHeight="1" x14ac:dyDescent="0.2"/>
    <row r="73" spans="1:9" ht="15.75" customHeight="1" x14ac:dyDescent="0.2"/>
    <row r="74" spans="1:9" ht="15.75" customHeight="1" x14ac:dyDescent="0.2"/>
    <row r="75" spans="1:9" ht="15.75" customHeight="1" x14ac:dyDescent="0.2"/>
    <row r="76" spans="1:9" ht="15.75" customHeight="1" x14ac:dyDescent="0.2"/>
    <row r="77" spans="1:9" ht="15.75" customHeight="1" x14ac:dyDescent="0.2"/>
    <row r="78" spans="1:9" ht="15.75" customHeight="1" x14ac:dyDescent="0.2"/>
    <row r="79" spans="1:9" ht="15.75" customHeight="1" x14ac:dyDescent="0.2"/>
    <row r="80" spans="1:9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</sheetData>
  <autoFilter ref="A1:I65" xr:uid="{6B890033-2DD9-46A8-BC37-A728DF62B923}">
    <filterColumn colId="3">
      <customFilters>
        <customFilter operator="greaterThan" val="0"/>
      </customFilters>
    </filterColumn>
    <sortState xmlns:xlrd2="http://schemas.microsoft.com/office/spreadsheetml/2017/richdata2" ref="A2:I65">
      <sortCondition descending="1" ref="C1:C65"/>
    </sortState>
  </autoFilter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CB84-34A0-465F-A785-2237ADC76C0C}">
  <sheetPr>
    <tabColor theme="9"/>
  </sheetPr>
  <dimension ref="A1:R10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18" sqref="A1:XFD1048576"/>
    </sheetView>
  </sheetViews>
  <sheetFormatPr defaultRowHeight="14.25" x14ac:dyDescent="0.2"/>
  <cols>
    <col min="1" max="1" width="16.75" style="9" bestFit="1" customWidth="1"/>
    <col min="2" max="2" width="9.625" style="34" bestFit="1" customWidth="1"/>
    <col min="3" max="3" width="8.75" style="34" bestFit="1" customWidth="1"/>
    <col min="4" max="4" width="10.375" style="34" bestFit="1" customWidth="1"/>
    <col min="5" max="5" width="8.375" style="34" bestFit="1" customWidth="1"/>
    <col min="6" max="6" width="7.25" style="34" bestFit="1" customWidth="1"/>
    <col min="7" max="7" width="6.125" style="34" bestFit="1" customWidth="1"/>
    <col min="8" max="8" width="10" style="34" bestFit="1" customWidth="1"/>
    <col min="9" max="9" width="7.375" style="34" bestFit="1" customWidth="1"/>
    <col min="10" max="10" width="8.625" style="34" bestFit="1" customWidth="1"/>
    <col min="11" max="13" width="7.125" style="34" bestFit="1" customWidth="1"/>
    <col min="14" max="14" width="7.5" style="34" bestFit="1" customWidth="1"/>
    <col min="15" max="15" width="10" style="34" bestFit="1" customWidth="1"/>
    <col min="16" max="16" width="11.625" style="34" bestFit="1" customWidth="1"/>
    <col min="17" max="17" width="9" style="9"/>
    <col min="18" max="18" width="40.5" style="9" bestFit="1" customWidth="1"/>
    <col min="19" max="16384" width="9" style="9"/>
  </cols>
  <sheetData>
    <row r="1" spans="1:18" s="42" customFormat="1" ht="15" x14ac:dyDescent="0.25">
      <c r="B1" s="42" t="s">
        <v>56</v>
      </c>
      <c r="C1" s="43" t="s">
        <v>114</v>
      </c>
      <c r="D1" s="43" t="s">
        <v>117</v>
      </c>
      <c r="E1" s="42" t="s">
        <v>63</v>
      </c>
      <c r="F1" s="42" t="s">
        <v>64</v>
      </c>
      <c r="G1" s="42" t="s">
        <v>65</v>
      </c>
      <c r="H1" s="42" t="s">
        <v>113</v>
      </c>
      <c r="I1" s="42" t="s">
        <v>66</v>
      </c>
      <c r="J1" s="42" t="s">
        <v>67</v>
      </c>
      <c r="K1" s="42" t="s">
        <v>72</v>
      </c>
      <c r="L1" s="42" t="s">
        <v>73</v>
      </c>
      <c r="M1" s="42" t="s">
        <v>74</v>
      </c>
      <c r="N1" s="42" t="s">
        <v>75</v>
      </c>
      <c r="O1" s="43" t="s">
        <v>118</v>
      </c>
      <c r="P1" s="43" t="s">
        <v>119</v>
      </c>
      <c r="R1" s="44"/>
    </row>
    <row r="2" spans="1:18" x14ac:dyDescent="0.2">
      <c r="A2" s="11" t="str">
        <f>VLOOKUP(B2,TeamsVL,2,FALSE)</f>
        <v>Team 1 (Alles)</v>
      </c>
      <c r="B2" s="34">
        <v>1</v>
      </c>
      <c r="C2" s="35">
        <f>IF(F2=0,0,G2/F2)</f>
        <v>0.2809667673716012</v>
      </c>
      <c r="D2" s="35">
        <f>IF(F2=0,0,((G2+I2+J2)/(F2+I2+J2)))</f>
        <v>0.31213872832369943</v>
      </c>
      <c r="E2" s="34">
        <f>SUMIF(INPUT!$V:$V,$B2,INPUT!E:E)</f>
        <v>346</v>
      </c>
      <c r="F2" s="34">
        <f>SUMIF(INPUT!$V:$V,$B2,INPUT!F:F)</f>
        <v>331</v>
      </c>
      <c r="G2" s="34">
        <f>SUMIF(INPUT!$V:$V,$B2,INPUT!G:G)</f>
        <v>93</v>
      </c>
      <c r="H2" s="34">
        <f>SUMIF(INPUT!$V:$V,$B2,INPUT!H:H)</f>
        <v>21</v>
      </c>
      <c r="I2" s="34">
        <f>SUMIF(INPUT!$V:$V,$B2,INPUT!I:I)</f>
        <v>11</v>
      </c>
      <c r="J2" s="34">
        <f>SUMIF(INPUT!$V:$V,$B2,INPUT!J:J)</f>
        <v>4</v>
      </c>
      <c r="K2" s="34">
        <f>SUMIF(INPUT!$V:$V,$B2,INPUT!K:K)</f>
        <v>86</v>
      </c>
      <c r="L2" s="34">
        <f>SUMIF(INPUT!$V:$V,$B2,INPUT!L:L)</f>
        <v>4</v>
      </c>
      <c r="M2" s="34">
        <f>SUMIF(INPUT!$V:$V,$B2,INPUT!M:M)</f>
        <v>3</v>
      </c>
      <c r="N2" s="34">
        <f>SUMIF(INPUT!$V:$V,$B2,INPUT!N:N)</f>
        <v>0</v>
      </c>
      <c r="O2" s="35">
        <f>IF(F2=0,0,((K2+(L2*2)+(M2*3)+(N2*4))/(F2)))</f>
        <v>0.31117824773413899</v>
      </c>
      <c r="P2" s="35">
        <f>D2+O2</f>
        <v>0.62331697605783842</v>
      </c>
    </row>
    <row r="3" spans="1:18" x14ac:dyDescent="0.2">
      <c r="A3" s="11" t="str">
        <f>VLOOKUP(B3,TeamsVL,2,FALSE)</f>
        <v>Team 4 (Aholt)</v>
      </c>
      <c r="B3" s="34">
        <v>4</v>
      </c>
      <c r="C3" s="35">
        <f>IF(F3=0,0,G3/F3)</f>
        <v>0.29085872576177285</v>
      </c>
      <c r="D3" s="35">
        <f>IF(F3=0,0,((G3+I3+J3)/(F3+I3+J3)))</f>
        <v>0.34190231362467866</v>
      </c>
      <c r="E3" s="34">
        <f>SUMIF(INPUT!$V:$V,$B3,INPUT!E:E)</f>
        <v>389</v>
      </c>
      <c r="F3" s="34">
        <f>SUMIF(INPUT!$V:$V,$B3,INPUT!F:F)</f>
        <v>361</v>
      </c>
      <c r="G3" s="34">
        <f>SUMIF(INPUT!$V:$V,$B3,INPUT!G:G)</f>
        <v>105</v>
      </c>
      <c r="H3" s="34">
        <f>SUMIF(INPUT!$V:$V,$B3,INPUT!H:H)</f>
        <v>30</v>
      </c>
      <c r="I3" s="34">
        <f>SUMIF(INPUT!$V:$V,$B3,INPUT!I:I)</f>
        <v>20</v>
      </c>
      <c r="J3" s="34">
        <f>SUMIF(INPUT!$V:$V,$B3,INPUT!J:J)</f>
        <v>8</v>
      </c>
      <c r="K3" s="34">
        <f>SUMIF(INPUT!$V:$V,$B3,INPUT!K:K)</f>
        <v>92</v>
      </c>
      <c r="L3" s="34">
        <f>SUMIF(INPUT!$V:$V,$B3,INPUT!L:L)</f>
        <v>7</v>
      </c>
      <c r="M3" s="34">
        <f>SUMIF(INPUT!$V:$V,$B3,INPUT!M:M)</f>
        <v>4</v>
      </c>
      <c r="N3" s="34">
        <f>SUMIF(INPUT!$V:$V,$B3,INPUT!N:N)</f>
        <v>2</v>
      </c>
      <c r="O3" s="35">
        <f>IF(F3=0,0,((K3+(L3*2)+(M3*3)+(N3*4))/(F3)))</f>
        <v>0.34903047091412742</v>
      </c>
      <c r="P3" s="35">
        <f>D3+O3</f>
        <v>0.69093278453880602</v>
      </c>
    </row>
    <row r="4" spans="1:18" x14ac:dyDescent="0.2">
      <c r="A4" s="11" t="str">
        <f>VLOOKUP(B4,TeamsVL,2,FALSE)</f>
        <v>Team 6 (Ciolek)</v>
      </c>
      <c r="B4" s="34">
        <v>6</v>
      </c>
      <c r="C4" s="35">
        <f>IF(F4=0,0,G4/F4)</f>
        <v>0.29365079365079366</v>
      </c>
      <c r="D4" s="35">
        <f>IF(F4=0,0,((G4+I4+J4)/(F4+I4+J4)))</f>
        <v>0.34878048780487803</v>
      </c>
      <c r="E4" s="34">
        <f>SUMIF(INPUT!$V:$V,$B4,INPUT!E:E)</f>
        <v>410</v>
      </c>
      <c r="F4" s="34">
        <f>SUMIF(INPUT!$V:$V,$B4,INPUT!F:F)</f>
        <v>378</v>
      </c>
      <c r="G4" s="34">
        <f>SUMIF(INPUT!$V:$V,$B4,INPUT!G:G)</f>
        <v>111</v>
      </c>
      <c r="H4" s="34">
        <f>SUMIF(INPUT!$V:$V,$B4,INPUT!H:H)</f>
        <v>23</v>
      </c>
      <c r="I4" s="34">
        <f>SUMIF(INPUT!$V:$V,$B4,INPUT!I:I)</f>
        <v>19</v>
      </c>
      <c r="J4" s="34">
        <f>SUMIF(INPUT!$V:$V,$B4,INPUT!J:J)</f>
        <v>13</v>
      </c>
      <c r="K4" s="34">
        <f>SUMIF(INPUT!$V:$V,$B4,INPUT!K:K)</f>
        <v>98</v>
      </c>
      <c r="L4" s="34">
        <f>SUMIF(INPUT!$V:$V,$B4,INPUT!L:L)</f>
        <v>7</v>
      </c>
      <c r="M4" s="34">
        <f>SUMIF(INPUT!$V:$V,$B4,INPUT!M:M)</f>
        <v>4</v>
      </c>
      <c r="N4" s="34">
        <f>SUMIF(INPUT!$V:$V,$B4,INPUT!N:N)</f>
        <v>2</v>
      </c>
      <c r="O4" s="35">
        <f>IF(F4=0,0,((K4+(L4*2)+(M4*3)+(N4*4))/(F4)))</f>
        <v>0.34920634920634919</v>
      </c>
      <c r="P4" s="35">
        <f>D4+O4</f>
        <v>0.69798683701122721</v>
      </c>
    </row>
    <row r="5" spans="1:18" x14ac:dyDescent="0.2">
      <c r="A5" s="11" t="str">
        <f>VLOOKUP(B5,TeamsVL,2,FALSE)</f>
        <v>Team 3 (Peters)</v>
      </c>
      <c r="B5" s="34">
        <v>3</v>
      </c>
      <c r="C5" s="35">
        <f>IF(F5=0,0,G5/F5)</f>
        <v>0.32901554404145078</v>
      </c>
      <c r="D5" s="35">
        <f>IF(F5=0,0,((G5+I5+J5)/(F5+I5+J5)))</f>
        <v>0.37439613526570048</v>
      </c>
      <c r="E5" s="34">
        <f>SUMIF(INPUT!$V:$V,$B5,INPUT!E:E)</f>
        <v>414</v>
      </c>
      <c r="F5" s="34">
        <f>SUMIF(INPUT!$V:$V,$B5,INPUT!F:F)</f>
        <v>386</v>
      </c>
      <c r="G5" s="34">
        <f>SUMIF(INPUT!$V:$V,$B5,INPUT!G:G)</f>
        <v>127</v>
      </c>
      <c r="H5" s="34">
        <f>SUMIF(INPUT!$V:$V,$B5,INPUT!H:H)</f>
        <v>31</v>
      </c>
      <c r="I5" s="34">
        <f>SUMIF(INPUT!$V:$V,$B5,INPUT!I:I)</f>
        <v>17</v>
      </c>
      <c r="J5" s="34">
        <f>SUMIF(INPUT!$V:$V,$B5,INPUT!J:J)</f>
        <v>11</v>
      </c>
      <c r="K5" s="34">
        <f>SUMIF(INPUT!$V:$V,$B5,INPUT!K:K)</f>
        <v>113</v>
      </c>
      <c r="L5" s="34">
        <f>SUMIF(INPUT!$V:$V,$B5,INPUT!L:L)</f>
        <v>11</v>
      </c>
      <c r="M5" s="34">
        <f>SUMIF(INPUT!$V:$V,$B5,INPUT!M:M)</f>
        <v>1</v>
      </c>
      <c r="N5" s="34">
        <f>SUMIF(INPUT!$V:$V,$B5,INPUT!N:N)</f>
        <v>2</v>
      </c>
      <c r="O5" s="35">
        <f>IF(F5=0,0,((K5+(L5*2)+(M5*3)+(N5*4))/(F5)))</f>
        <v>0.37823834196891193</v>
      </c>
      <c r="P5" s="35">
        <f>D5+O5</f>
        <v>0.75263447723461241</v>
      </c>
    </row>
    <row r="6" spans="1:18" x14ac:dyDescent="0.2">
      <c r="A6" s="11" t="str">
        <f>VLOOKUP(B6,TeamsVL,2,FALSE)</f>
        <v>Team 5 (Fleming)</v>
      </c>
      <c r="B6" s="34">
        <v>5</v>
      </c>
      <c r="C6" s="35">
        <f>IF(F6=0,0,G6/F6)</f>
        <v>0.3352112676056338</v>
      </c>
      <c r="D6" s="35">
        <f>IF(F6=0,0,((G6+I6+J6)/(F6+I6+J6)))</f>
        <v>0.40253164556962023</v>
      </c>
      <c r="E6" s="34">
        <f>SUMIF(INPUT!$V:$V,$B6,INPUT!E:E)</f>
        <v>395</v>
      </c>
      <c r="F6" s="34">
        <f>SUMIF(INPUT!$V:$V,$B6,INPUT!F:F)</f>
        <v>355</v>
      </c>
      <c r="G6" s="34">
        <f>SUMIF(INPUT!$V:$V,$B6,INPUT!G:G)</f>
        <v>119</v>
      </c>
      <c r="H6" s="34">
        <f>SUMIF(INPUT!$V:$V,$B6,INPUT!H:H)</f>
        <v>45</v>
      </c>
      <c r="I6" s="34">
        <f>SUMIF(INPUT!$V:$V,$B6,INPUT!I:I)</f>
        <v>30</v>
      </c>
      <c r="J6" s="34">
        <f>SUMIF(INPUT!$V:$V,$B6,INPUT!J:J)</f>
        <v>10</v>
      </c>
      <c r="K6" s="34">
        <f>SUMIF(INPUT!$V:$V,$B6,INPUT!K:K)</f>
        <v>107</v>
      </c>
      <c r="L6" s="34">
        <f>SUMIF(INPUT!$V:$V,$B6,INPUT!L:L)</f>
        <v>7</v>
      </c>
      <c r="M6" s="34">
        <f>SUMIF(INPUT!$V:$V,$B6,INPUT!M:M)</f>
        <v>2</v>
      </c>
      <c r="N6" s="34">
        <f>SUMIF(INPUT!$V:$V,$B6,INPUT!N:N)</f>
        <v>3</v>
      </c>
      <c r="O6" s="35">
        <f>IF(F6=0,0,((K6+(L6*2)+(M6*3)+(N6*4))/(F6)))</f>
        <v>0.39154929577464787</v>
      </c>
      <c r="P6" s="35">
        <f>D6+O6</f>
        <v>0.7940809413442681</v>
      </c>
    </row>
    <row r="7" spans="1:18" x14ac:dyDescent="0.2">
      <c r="A7" s="11" t="str">
        <f>VLOOKUP(B7,TeamsVL,2,FALSE)</f>
        <v>Team 8 (Timmons)</v>
      </c>
      <c r="B7" s="34">
        <v>8</v>
      </c>
      <c r="C7" s="35">
        <f>IF(F7=0,0,G7/F7)</f>
        <v>0.34146341463414637</v>
      </c>
      <c r="D7" s="35">
        <f>IF(F7=0,0,((G7+I7+J7)/(F7+I7+J7)))</f>
        <v>0.38010204081632654</v>
      </c>
      <c r="E7" s="34">
        <f>SUMIF(INPUT!$V:$V,$B7,INPUT!E:E)</f>
        <v>392</v>
      </c>
      <c r="F7" s="34">
        <f>SUMIF(INPUT!$V:$V,$B7,INPUT!F:F)</f>
        <v>369</v>
      </c>
      <c r="G7" s="34">
        <f>SUMIF(INPUT!$V:$V,$B7,INPUT!G:G)</f>
        <v>126</v>
      </c>
      <c r="H7" s="34">
        <f>SUMIF(INPUT!$V:$V,$B7,INPUT!H:H)</f>
        <v>31</v>
      </c>
      <c r="I7" s="34">
        <f>SUMIF(INPUT!$V:$V,$B7,INPUT!I:I)</f>
        <v>13</v>
      </c>
      <c r="J7" s="34">
        <f>SUMIF(INPUT!$V:$V,$B7,INPUT!J:J)</f>
        <v>10</v>
      </c>
      <c r="K7" s="34">
        <f>SUMIF(INPUT!$V:$V,$B7,INPUT!K:K)</f>
        <v>104</v>
      </c>
      <c r="L7" s="34">
        <f>SUMIF(INPUT!$V:$V,$B7,INPUT!L:L)</f>
        <v>12</v>
      </c>
      <c r="M7" s="34">
        <f>SUMIF(INPUT!$V:$V,$B7,INPUT!M:M)</f>
        <v>5</v>
      </c>
      <c r="N7" s="34">
        <f>SUMIF(INPUT!$V:$V,$B7,INPUT!N:N)</f>
        <v>5</v>
      </c>
      <c r="O7" s="35">
        <f>IF(F7=0,0,((K7+(L7*2)+(M7*3)+(N7*4))/(F7)))</f>
        <v>0.44173441734417346</v>
      </c>
      <c r="P7" s="35">
        <f>D7+O7</f>
        <v>0.82183645816049999</v>
      </c>
    </row>
    <row r="8" spans="1:18" x14ac:dyDescent="0.2">
      <c r="A8" s="11" t="str">
        <f>VLOOKUP(B8,TeamsVL,2,FALSE)</f>
        <v>Team 2 (Rulo)</v>
      </c>
      <c r="B8" s="34">
        <v>2</v>
      </c>
      <c r="C8" s="35">
        <f>IF(F8=0,0,G8/F8)</f>
        <v>0.34166666666666667</v>
      </c>
      <c r="D8" s="35">
        <f>IF(F8=0,0,((G8+I8+J8)/(F8+I8+J8)))</f>
        <v>0.4513888888888889</v>
      </c>
      <c r="E8" s="34">
        <f>SUMIF(INPUT!$V:$V,$B8,INPUT!E:E)</f>
        <v>432</v>
      </c>
      <c r="F8" s="34">
        <f>SUMIF(INPUT!$V:$V,$B8,INPUT!F:F)</f>
        <v>360</v>
      </c>
      <c r="G8" s="34">
        <f>SUMIF(INPUT!$V:$V,$B8,INPUT!G:G)</f>
        <v>123</v>
      </c>
      <c r="H8" s="34">
        <f>SUMIF(INPUT!$V:$V,$B8,INPUT!H:H)</f>
        <v>63</v>
      </c>
      <c r="I8" s="34">
        <f>SUMIF(INPUT!$V:$V,$B8,INPUT!I:I)</f>
        <v>46</v>
      </c>
      <c r="J8" s="34">
        <f>SUMIF(INPUT!$V:$V,$B8,INPUT!J:J)</f>
        <v>26</v>
      </c>
      <c r="K8" s="34">
        <f>SUMIF(INPUT!$V:$V,$B8,INPUT!K:K)</f>
        <v>108</v>
      </c>
      <c r="L8" s="34">
        <f>SUMIF(INPUT!$V:$V,$B8,INPUT!L:L)</f>
        <v>9</v>
      </c>
      <c r="M8" s="34">
        <f>SUMIF(INPUT!$V:$V,$B8,INPUT!M:M)</f>
        <v>4</v>
      </c>
      <c r="N8" s="34">
        <f>SUMIF(INPUT!$V:$V,$B8,INPUT!N:N)</f>
        <v>2</v>
      </c>
      <c r="O8" s="35">
        <f>IF(F8=0,0,((K8+(L8*2)+(M8*3)+(N8*4))/(F8)))</f>
        <v>0.40555555555555556</v>
      </c>
      <c r="P8" s="35">
        <f>D8+O8</f>
        <v>0.85694444444444451</v>
      </c>
    </row>
    <row r="9" spans="1:18" x14ac:dyDescent="0.2">
      <c r="A9" s="11" t="str">
        <f>VLOOKUP(B9,TeamsVL,2,FALSE)</f>
        <v>Team 9 (Wiese)</v>
      </c>
      <c r="B9" s="34">
        <v>9</v>
      </c>
      <c r="C9" s="35">
        <f>IF(F9=0,0,G9/F9)</f>
        <v>0.37434554973821987</v>
      </c>
      <c r="D9" s="35">
        <f>IF(F9=0,0,((G9+I9+J9)/(F9+I9+J9)))</f>
        <v>0.5</v>
      </c>
      <c r="E9" s="34">
        <f>SUMIF(INPUT!$V:$V,$B9,INPUT!E:E)</f>
        <v>478</v>
      </c>
      <c r="F9" s="34">
        <f>SUMIF(INPUT!$V:$V,$B9,INPUT!F:F)</f>
        <v>382</v>
      </c>
      <c r="G9" s="34">
        <f>SUMIF(INPUT!$V:$V,$B9,INPUT!G:G)</f>
        <v>143</v>
      </c>
      <c r="H9" s="34">
        <f>SUMIF(INPUT!$V:$V,$B9,INPUT!H:H)</f>
        <v>94</v>
      </c>
      <c r="I9" s="34">
        <f>SUMIF(INPUT!$V:$V,$B9,INPUT!I:I)</f>
        <v>75</v>
      </c>
      <c r="J9" s="34">
        <f>SUMIF(INPUT!$V:$V,$B9,INPUT!J:J)</f>
        <v>21</v>
      </c>
      <c r="K9" s="34">
        <f>SUMIF(INPUT!$V:$V,$B9,INPUT!K:K)</f>
        <v>125</v>
      </c>
      <c r="L9" s="34">
        <f>SUMIF(INPUT!$V:$V,$B9,INPUT!L:L)</f>
        <v>10</v>
      </c>
      <c r="M9" s="34">
        <f>SUMIF(INPUT!$V:$V,$B9,INPUT!M:M)</f>
        <v>5</v>
      </c>
      <c r="N9" s="34">
        <f>SUMIF(INPUT!$V:$V,$B9,INPUT!N:N)</f>
        <v>3</v>
      </c>
      <c r="O9" s="35">
        <f>IF(F9=0,0,((K9+(L9*2)+(M9*3)+(N9*4))/(F9)))</f>
        <v>0.45026178010471202</v>
      </c>
      <c r="P9" s="35">
        <f>D9+O9</f>
        <v>0.95026178010471196</v>
      </c>
    </row>
    <row r="10" spans="1:18" x14ac:dyDescent="0.2">
      <c r="A10" s="11" t="str">
        <f>VLOOKUP(B10,TeamsVL,2,FALSE)</f>
        <v>Team 7 (Mazzuca)</v>
      </c>
      <c r="B10" s="34">
        <v>7</v>
      </c>
      <c r="C10" s="35">
        <f>IF(F10=0,0,G10/F10)</f>
        <v>0.38131313131313133</v>
      </c>
      <c r="D10" s="35">
        <f>IF(F10=0,0,((G10+I10+J10)/(F10+I10+J10)))</f>
        <v>0.4053398058252427</v>
      </c>
      <c r="E10" s="34">
        <f>SUMIF(INPUT!$V:$V,$B10,INPUT!E:E)</f>
        <v>412</v>
      </c>
      <c r="F10" s="34">
        <f>SUMIF(INPUT!$V:$V,$B10,INPUT!F:F)</f>
        <v>396</v>
      </c>
      <c r="G10" s="34">
        <f>SUMIF(INPUT!$V:$V,$B10,INPUT!G:G)</f>
        <v>151</v>
      </c>
      <c r="H10" s="34">
        <f>SUMIF(INPUT!$V:$V,$B10,INPUT!H:H)</f>
        <v>37</v>
      </c>
      <c r="I10" s="34">
        <f>SUMIF(INPUT!$V:$V,$B10,INPUT!I:I)</f>
        <v>9</v>
      </c>
      <c r="J10" s="34">
        <f>SUMIF(INPUT!$V:$V,$B10,INPUT!J:J)</f>
        <v>7</v>
      </c>
      <c r="K10" s="34">
        <f>SUMIF(INPUT!$V:$V,$B10,INPUT!K:K)</f>
        <v>137</v>
      </c>
      <c r="L10" s="34">
        <f>SUMIF(INPUT!$V:$V,$B10,INPUT!L:L)</f>
        <v>8</v>
      </c>
      <c r="M10" s="34">
        <f>SUMIF(INPUT!$V:$V,$B10,INPUT!M:M)</f>
        <v>3</v>
      </c>
      <c r="N10" s="34">
        <f>SUMIF(INPUT!$V:$V,$B10,INPUT!N:N)</f>
        <v>3</v>
      </c>
      <c r="O10" s="35">
        <f>IF(F10=0,0,((K10+(L10*2)+(M10*3)+(N10*4))/(F10)))</f>
        <v>0.43939393939393939</v>
      </c>
      <c r="P10" s="35">
        <f>D10+O10</f>
        <v>0.8447337452191821</v>
      </c>
    </row>
  </sheetData>
  <autoFilter ref="A1:P10" xr:uid="{956382AE-0EBA-413D-A181-F81849C67AE4}">
    <sortState xmlns:xlrd2="http://schemas.microsoft.com/office/spreadsheetml/2017/richdata2" ref="A2:P10">
      <sortCondition ref="C1:C10"/>
    </sortState>
  </autoFilter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9250C-E896-4D63-B2BD-0E9DB3EEF9CD}">
  <sheetPr>
    <tabColor theme="9"/>
  </sheetPr>
  <dimension ref="A1:J19"/>
  <sheetViews>
    <sheetView workbookViewId="0">
      <selection activeCell="H20" sqref="A1:XFD1048576"/>
    </sheetView>
  </sheetViews>
  <sheetFormatPr defaultRowHeight="14.25" x14ac:dyDescent="0.2"/>
  <cols>
    <col min="1" max="1" width="10" bestFit="1" customWidth="1"/>
    <col min="2" max="10" width="9.75" style="20" bestFit="1" customWidth="1"/>
  </cols>
  <sheetData>
    <row r="1" spans="1:10" x14ac:dyDescent="0.2">
      <c r="B1" s="37" t="s">
        <v>128</v>
      </c>
      <c r="C1" s="37" t="s">
        <v>129</v>
      </c>
      <c r="D1" s="37" t="s">
        <v>130</v>
      </c>
      <c r="E1" s="37" t="s">
        <v>131</v>
      </c>
      <c r="F1" s="37" t="s">
        <v>132</v>
      </c>
      <c r="G1" s="37" t="s">
        <v>133</v>
      </c>
      <c r="H1" s="37" t="s">
        <v>134</v>
      </c>
      <c r="I1" s="37" t="s">
        <v>135</v>
      </c>
      <c r="J1" s="37" t="s">
        <v>136</v>
      </c>
    </row>
    <row r="2" spans="1:10" x14ac:dyDescent="0.2">
      <c r="A2" s="38" t="s">
        <v>137</v>
      </c>
      <c r="B2" s="74" t="s">
        <v>204</v>
      </c>
      <c r="C2" s="63" t="s">
        <v>104</v>
      </c>
      <c r="D2" s="64" t="s">
        <v>183</v>
      </c>
      <c r="E2" s="64" t="s">
        <v>168</v>
      </c>
      <c r="F2" s="63" t="s">
        <v>104</v>
      </c>
      <c r="G2" s="64" t="s">
        <v>104</v>
      </c>
      <c r="H2" s="63" t="s">
        <v>192</v>
      </c>
      <c r="I2" s="64" t="s">
        <v>157</v>
      </c>
      <c r="J2" s="65" t="s">
        <v>185</v>
      </c>
    </row>
    <row r="3" spans="1:10" x14ac:dyDescent="0.2">
      <c r="A3" s="39" t="s">
        <v>138</v>
      </c>
      <c r="B3" s="75" t="s">
        <v>205</v>
      </c>
      <c r="C3" s="66" t="s">
        <v>106</v>
      </c>
      <c r="D3" s="66" t="s">
        <v>179</v>
      </c>
      <c r="E3" s="66" t="s">
        <v>104</v>
      </c>
      <c r="F3" s="66" t="s">
        <v>106</v>
      </c>
      <c r="G3" s="66" t="s">
        <v>104</v>
      </c>
      <c r="H3" s="66" t="s">
        <v>161</v>
      </c>
      <c r="I3" s="66" t="s">
        <v>189</v>
      </c>
      <c r="J3" s="67" t="s">
        <v>162</v>
      </c>
    </row>
    <row r="4" spans="1:10" ht="14.25" customHeight="1" x14ac:dyDescent="0.2">
      <c r="A4" s="38" t="s">
        <v>139</v>
      </c>
      <c r="B4" s="63" t="s">
        <v>104</v>
      </c>
      <c r="C4" s="74" t="s">
        <v>204</v>
      </c>
      <c r="D4" s="68" t="s">
        <v>181</v>
      </c>
      <c r="E4" s="63" t="s">
        <v>174</v>
      </c>
      <c r="F4" s="63" t="s">
        <v>104</v>
      </c>
      <c r="G4" s="63" t="s">
        <v>198</v>
      </c>
      <c r="H4" s="64" t="s">
        <v>159</v>
      </c>
      <c r="I4" s="64" t="s">
        <v>105</v>
      </c>
      <c r="J4" s="69" t="s">
        <v>165</v>
      </c>
    </row>
    <row r="5" spans="1:10" ht="14.25" customHeight="1" x14ac:dyDescent="0.2">
      <c r="A5" s="39" t="s">
        <v>140</v>
      </c>
      <c r="B5" s="66" t="s">
        <v>110</v>
      </c>
      <c r="C5" s="75" t="s">
        <v>205</v>
      </c>
      <c r="D5" s="70" t="s">
        <v>109</v>
      </c>
      <c r="E5" s="66" t="s">
        <v>201</v>
      </c>
      <c r="F5" s="66" t="s">
        <v>198</v>
      </c>
      <c r="G5" s="66" t="s">
        <v>164</v>
      </c>
      <c r="H5" s="66" t="s">
        <v>167</v>
      </c>
      <c r="I5" s="66" t="s">
        <v>110</v>
      </c>
      <c r="J5" s="67" t="s">
        <v>104</v>
      </c>
    </row>
    <row r="6" spans="1:10" ht="14.25" customHeight="1" x14ac:dyDescent="0.2">
      <c r="A6" s="38" t="s">
        <v>141</v>
      </c>
      <c r="B6" s="63" t="s">
        <v>182</v>
      </c>
      <c r="C6" s="68" t="s">
        <v>180</v>
      </c>
      <c r="D6" s="74" t="s">
        <v>204</v>
      </c>
      <c r="E6" s="63" t="s">
        <v>104</v>
      </c>
      <c r="F6" s="63" t="s">
        <v>104</v>
      </c>
      <c r="G6" s="63" t="s">
        <v>170</v>
      </c>
      <c r="H6" s="63" t="s">
        <v>178</v>
      </c>
      <c r="I6" s="64" t="s">
        <v>162</v>
      </c>
      <c r="J6" s="69" t="s">
        <v>161</v>
      </c>
    </row>
    <row r="7" spans="1:10" ht="14.25" customHeight="1" x14ac:dyDescent="0.2">
      <c r="A7" s="38" t="s">
        <v>142</v>
      </c>
      <c r="B7" s="66" t="s">
        <v>162</v>
      </c>
      <c r="C7" s="70" t="s">
        <v>105</v>
      </c>
      <c r="D7" s="75" t="s">
        <v>205</v>
      </c>
      <c r="E7" s="66" t="s">
        <v>163</v>
      </c>
      <c r="F7" s="66" t="s">
        <v>104</v>
      </c>
      <c r="G7" s="66" t="s">
        <v>203</v>
      </c>
      <c r="H7" s="67" t="s">
        <v>208</v>
      </c>
      <c r="I7" s="66" t="s">
        <v>176</v>
      </c>
      <c r="J7" s="67" t="s">
        <v>163</v>
      </c>
    </row>
    <row r="8" spans="1:10" ht="14.25" customHeight="1" x14ac:dyDescent="0.2">
      <c r="A8" s="38" t="s">
        <v>143</v>
      </c>
      <c r="B8" s="64" t="s">
        <v>167</v>
      </c>
      <c r="C8" s="63" t="s">
        <v>173</v>
      </c>
      <c r="D8" s="63" t="s">
        <v>104</v>
      </c>
      <c r="E8" s="74" t="s">
        <v>204</v>
      </c>
      <c r="F8" s="64" t="s">
        <v>107</v>
      </c>
      <c r="G8" s="63" t="s">
        <v>175</v>
      </c>
      <c r="H8" s="68" t="s">
        <v>203</v>
      </c>
      <c r="I8" s="68" t="s">
        <v>182</v>
      </c>
      <c r="J8" s="71" t="s">
        <v>161</v>
      </c>
    </row>
    <row r="9" spans="1:10" ht="14.25" customHeight="1" x14ac:dyDescent="0.2">
      <c r="A9" s="38" t="s">
        <v>144</v>
      </c>
      <c r="B9" s="66" t="s">
        <v>104</v>
      </c>
      <c r="C9" s="66" t="s">
        <v>202</v>
      </c>
      <c r="D9" s="66" t="s">
        <v>164</v>
      </c>
      <c r="E9" s="75" t="s">
        <v>205</v>
      </c>
      <c r="F9" s="66" t="s">
        <v>182</v>
      </c>
      <c r="G9" s="66" t="s">
        <v>104</v>
      </c>
      <c r="H9" s="70" t="s">
        <v>199</v>
      </c>
      <c r="I9" s="70" t="s">
        <v>105</v>
      </c>
      <c r="J9" s="72" t="s">
        <v>105</v>
      </c>
    </row>
    <row r="10" spans="1:10" ht="14.25" customHeight="1" x14ac:dyDescent="0.2">
      <c r="A10" s="38" t="s">
        <v>145</v>
      </c>
      <c r="B10" s="63" t="s">
        <v>104</v>
      </c>
      <c r="C10" s="63" t="s">
        <v>104</v>
      </c>
      <c r="D10" s="63" t="s">
        <v>104</v>
      </c>
      <c r="E10" s="64" t="s">
        <v>108</v>
      </c>
      <c r="F10" s="74" t="s">
        <v>204</v>
      </c>
      <c r="G10" s="64" t="s">
        <v>157</v>
      </c>
      <c r="H10" s="68" t="s">
        <v>159</v>
      </c>
      <c r="I10" s="68" t="s">
        <v>110</v>
      </c>
      <c r="J10" s="71" t="s">
        <v>191</v>
      </c>
    </row>
    <row r="11" spans="1:10" ht="14.25" customHeight="1" x14ac:dyDescent="0.2">
      <c r="A11" s="38" t="s">
        <v>146</v>
      </c>
      <c r="B11" s="66" t="s">
        <v>110</v>
      </c>
      <c r="C11" s="66" t="s">
        <v>199</v>
      </c>
      <c r="D11" s="66" t="s">
        <v>104</v>
      </c>
      <c r="E11" s="66" t="s">
        <v>183</v>
      </c>
      <c r="F11" s="75" t="s">
        <v>205</v>
      </c>
      <c r="G11" s="66" t="s">
        <v>158</v>
      </c>
      <c r="H11" s="70" t="s">
        <v>181</v>
      </c>
      <c r="I11" s="70" t="s">
        <v>206</v>
      </c>
      <c r="J11" s="72" t="s">
        <v>194</v>
      </c>
    </row>
    <row r="12" spans="1:10" ht="14.25" customHeight="1" x14ac:dyDescent="0.2">
      <c r="A12" s="38" t="s">
        <v>147</v>
      </c>
      <c r="B12" s="64" t="s">
        <v>104</v>
      </c>
      <c r="C12" s="63" t="s">
        <v>199</v>
      </c>
      <c r="D12" s="63" t="s">
        <v>169</v>
      </c>
      <c r="E12" s="63" t="s">
        <v>176</v>
      </c>
      <c r="F12" s="64" t="s">
        <v>157</v>
      </c>
      <c r="G12" s="74" t="s">
        <v>204</v>
      </c>
      <c r="H12" s="73" t="s">
        <v>164</v>
      </c>
      <c r="I12" s="68" t="s">
        <v>162</v>
      </c>
      <c r="J12" s="71" t="s">
        <v>184</v>
      </c>
    </row>
    <row r="13" spans="1:10" ht="14.25" customHeight="1" x14ac:dyDescent="0.2">
      <c r="A13" s="38" t="s">
        <v>148</v>
      </c>
      <c r="B13" s="66" t="s">
        <v>104</v>
      </c>
      <c r="C13" s="66" t="s">
        <v>163</v>
      </c>
      <c r="D13" s="66" t="s">
        <v>203</v>
      </c>
      <c r="E13" s="66" t="s">
        <v>104</v>
      </c>
      <c r="F13" s="66" t="s">
        <v>159</v>
      </c>
      <c r="G13" s="75" t="s">
        <v>205</v>
      </c>
      <c r="H13" s="70" t="s">
        <v>104</v>
      </c>
      <c r="I13" s="70" t="s">
        <v>104</v>
      </c>
      <c r="J13" s="72" t="s">
        <v>105</v>
      </c>
    </row>
    <row r="14" spans="1:10" ht="14.25" customHeight="1" x14ac:dyDescent="0.2">
      <c r="A14" s="38" t="s">
        <v>149</v>
      </c>
      <c r="B14" s="63" t="s">
        <v>193</v>
      </c>
      <c r="C14" s="64" t="s">
        <v>158</v>
      </c>
      <c r="D14" s="63" t="s">
        <v>177</v>
      </c>
      <c r="E14" s="68" t="s">
        <v>203</v>
      </c>
      <c r="F14" s="68" t="s">
        <v>158</v>
      </c>
      <c r="G14" s="64" t="s">
        <v>163</v>
      </c>
      <c r="H14" s="74" t="s">
        <v>204</v>
      </c>
      <c r="I14" s="63" t="s">
        <v>179</v>
      </c>
      <c r="J14" s="69" t="s">
        <v>106</v>
      </c>
    </row>
    <row r="15" spans="1:10" ht="14.25" customHeight="1" x14ac:dyDescent="0.2">
      <c r="A15" s="38" t="s">
        <v>150</v>
      </c>
      <c r="B15" s="66" t="s">
        <v>160</v>
      </c>
      <c r="C15" s="66" t="s">
        <v>207</v>
      </c>
      <c r="D15" s="66" t="s">
        <v>168</v>
      </c>
      <c r="E15" s="70" t="s">
        <v>198</v>
      </c>
      <c r="F15" s="70" t="s">
        <v>180</v>
      </c>
      <c r="G15" s="66" t="s">
        <v>104</v>
      </c>
      <c r="H15" s="75" t="s">
        <v>205</v>
      </c>
      <c r="I15" s="66" t="s">
        <v>197</v>
      </c>
      <c r="J15" s="67" t="s">
        <v>187</v>
      </c>
    </row>
    <row r="16" spans="1:10" ht="14.25" customHeight="1" x14ac:dyDescent="0.2">
      <c r="A16" s="38" t="s">
        <v>151</v>
      </c>
      <c r="B16" s="64" t="s">
        <v>157</v>
      </c>
      <c r="C16" s="64" t="s">
        <v>109</v>
      </c>
      <c r="D16" s="64" t="s">
        <v>179</v>
      </c>
      <c r="E16" s="68" t="s">
        <v>183</v>
      </c>
      <c r="F16" s="68" t="s">
        <v>106</v>
      </c>
      <c r="G16" s="63" t="s">
        <v>179</v>
      </c>
      <c r="H16" s="63" t="s">
        <v>162</v>
      </c>
      <c r="I16" s="74" t="s">
        <v>204</v>
      </c>
      <c r="J16" s="65" t="s">
        <v>171</v>
      </c>
    </row>
    <row r="17" spans="1:10" ht="14.25" customHeight="1" x14ac:dyDescent="0.2">
      <c r="A17" s="38" t="s">
        <v>152</v>
      </c>
      <c r="B17" s="66" t="s">
        <v>188</v>
      </c>
      <c r="C17" s="66" t="s">
        <v>106</v>
      </c>
      <c r="D17" s="66" t="s">
        <v>175</v>
      </c>
      <c r="E17" s="70" t="s">
        <v>109</v>
      </c>
      <c r="F17" s="70" t="s">
        <v>206</v>
      </c>
      <c r="G17" s="66" t="s">
        <v>104</v>
      </c>
      <c r="H17" s="66" t="s">
        <v>196</v>
      </c>
      <c r="I17" s="75" t="s">
        <v>205</v>
      </c>
      <c r="J17" s="67" t="s">
        <v>200</v>
      </c>
    </row>
    <row r="18" spans="1:10" ht="14.25" customHeight="1" x14ac:dyDescent="0.2">
      <c r="A18" s="38" t="s">
        <v>153</v>
      </c>
      <c r="B18" s="63" t="s">
        <v>184</v>
      </c>
      <c r="C18" s="64" t="s">
        <v>166</v>
      </c>
      <c r="D18" s="64" t="s">
        <v>160</v>
      </c>
      <c r="E18" s="63" t="s">
        <v>160</v>
      </c>
      <c r="F18" s="63" t="s">
        <v>190</v>
      </c>
      <c r="G18" s="68" t="s">
        <v>185</v>
      </c>
      <c r="H18" s="64" t="s">
        <v>110</v>
      </c>
      <c r="I18" s="63" t="s">
        <v>172</v>
      </c>
      <c r="J18" s="76" t="s">
        <v>204</v>
      </c>
    </row>
    <row r="19" spans="1:10" ht="14.25" customHeight="1" x14ac:dyDescent="0.2">
      <c r="A19" s="40" t="s">
        <v>154</v>
      </c>
      <c r="B19" s="66" t="s">
        <v>179</v>
      </c>
      <c r="C19" s="66" t="s">
        <v>104</v>
      </c>
      <c r="D19" s="66" t="s">
        <v>109</v>
      </c>
      <c r="E19" s="66" t="s">
        <v>109</v>
      </c>
      <c r="F19" s="66" t="s">
        <v>195</v>
      </c>
      <c r="G19" s="70" t="s">
        <v>109</v>
      </c>
      <c r="H19" s="66" t="s">
        <v>186</v>
      </c>
      <c r="I19" s="66" t="s">
        <v>200</v>
      </c>
      <c r="J19" s="77" t="s">
        <v>205</v>
      </c>
    </row>
  </sheetData>
  <phoneticPr fontId="13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78441-E7D4-4E05-857D-49F80FB29521}">
  <sheetPr filterMode="1">
    <tabColor theme="9"/>
  </sheetPr>
  <dimension ref="A1:Y100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:S18"/>
    </sheetView>
  </sheetViews>
  <sheetFormatPr defaultColWidth="12.625" defaultRowHeight="15" customHeight="1" x14ac:dyDescent="0.2"/>
  <cols>
    <col min="1" max="1" width="15.875" style="9" bestFit="1" customWidth="1"/>
    <col min="2" max="2" width="7.625" style="9" bestFit="1" customWidth="1"/>
    <col min="3" max="3" width="5.5" style="9" bestFit="1" customWidth="1"/>
    <col min="4" max="4" width="6.5" style="9" customWidth="1"/>
    <col min="5" max="5" width="5.25" style="9" bestFit="1" customWidth="1"/>
    <col min="6" max="6" width="4.125" style="9" bestFit="1" customWidth="1"/>
    <col min="7" max="7" width="6" style="9" customWidth="1"/>
    <col min="8" max="8" width="5.5" style="9" customWidth="1"/>
    <col min="9" max="9" width="6.75" style="9" customWidth="1"/>
    <col min="10" max="12" width="5.125" style="9" bestFit="1" customWidth="1"/>
    <col min="13" max="13" width="5.5" style="9" bestFit="1" customWidth="1"/>
    <col min="14" max="14" width="6.5" style="9" bestFit="1" customWidth="1"/>
    <col min="15" max="15" width="6.875" style="9" bestFit="1" customWidth="1"/>
    <col min="16" max="16" width="6.625" style="9" customWidth="1"/>
    <col min="17" max="17" width="8.125" style="9" bestFit="1" customWidth="1"/>
    <col min="18" max="18" width="9.875" style="9" customWidth="1"/>
    <col min="19" max="20" width="7.625" style="9" customWidth="1"/>
    <col min="21" max="21" width="24.875" style="9" bestFit="1" customWidth="1"/>
    <col min="22" max="23" width="7.625" style="9" customWidth="1"/>
    <col min="24" max="24" width="8" style="9" bestFit="1" customWidth="1"/>
    <col min="25" max="16384" width="12.625" style="9"/>
  </cols>
  <sheetData>
    <row r="1" spans="1:25" ht="14.25" x14ac:dyDescent="0.2">
      <c r="A1" s="9" t="s">
        <v>1</v>
      </c>
      <c r="B1" s="9" t="s">
        <v>56</v>
      </c>
      <c r="C1" s="9" t="s">
        <v>58</v>
      </c>
      <c r="D1" s="10" t="s">
        <v>63</v>
      </c>
      <c r="E1" s="10" t="s">
        <v>64</v>
      </c>
      <c r="F1" s="10" t="s">
        <v>65</v>
      </c>
      <c r="G1" s="10" t="s">
        <v>68</v>
      </c>
      <c r="H1" s="10" t="s">
        <v>66</v>
      </c>
      <c r="I1" s="10" t="s">
        <v>67</v>
      </c>
      <c r="J1" s="10" t="s">
        <v>72</v>
      </c>
      <c r="K1" s="10" t="s">
        <v>73</v>
      </c>
      <c r="L1" s="10" t="s">
        <v>74</v>
      </c>
      <c r="M1" s="10" t="s">
        <v>75</v>
      </c>
      <c r="N1" s="12" t="s">
        <v>69</v>
      </c>
      <c r="O1" s="12" t="s">
        <v>70</v>
      </c>
      <c r="P1" s="12" t="s">
        <v>71</v>
      </c>
      <c r="Q1" s="12" t="s">
        <v>77</v>
      </c>
      <c r="R1" s="10" t="s">
        <v>0</v>
      </c>
      <c r="S1" s="13" t="s">
        <v>116</v>
      </c>
      <c r="T1" s="13"/>
      <c r="U1" s="36" t="s">
        <v>127</v>
      </c>
    </row>
    <row r="2" spans="1:25" ht="14.25" x14ac:dyDescent="0.2">
      <c r="A2" s="9" t="str">
        <f t="shared" ref="A2:A33" si="0">VLOOKUP(R2,RosterVL,2,FALSE)</f>
        <v>Mike McCoy</v>
      </c>
      <c r="B2" s="9">
        <f t="shared" ref="B2:B33" si="1">VLOOKUP(R2,RosterVL,3,FALSE)</f>
        <v>8</v>
      </c>
      <c r="C2" s="9">
        <f>COUNTIFS(INPUT!$B:$B,$A2,INPUT!$E:$E,"&gt;0")</f>
        <v>16</v>
      </c>
      <c r="D2" s="10">
        <f>SUMIF(INPUT!$B:$B,$A2,INPUT!E:E)</f>
        <v>71</v>
      </c>
      <c r="E2" s="10">
        <f>SUMIF(INPUT!$B:$B,$A2,INPUT!F:F)</f>
        <v>65</v>
      </c>
      <c r="F2" s="10">
        <f>SUMIF(INPUT!$B:$B,$A2,INPUT!G:G)</f>
        <v>33</v>
      </c>
      <c r="G2" s="10">
        <f>SUMIF(INPUT!$B:$B,$A2,INPUT!H:H)</f>
        <v>8</v>
      </c>
      <c r="H2" s="10">
        <f>SUMIF(INPUT!$B:$B,$A2,INPUT!I:I)</f>
        <v>4</v>
      </c>
      <c r="I2" s="10">
        <f>SUMIF(INPUT!$B:$B,$A2,INPUT!J:J)</f>
        <v>2</v>
      </c>
      <c r="J2" s="10">
        <f>SUMIF(INPUT!$B:$B,$A2,INPUT!K:K)</f>
        <v>33</v>
      </c>
      <c r="K2" s="10">
        <f>SUMIF(INPUT!$B:$B,$A2,INPUT!L:L)</f>
        <v>0</v>
      </c>
      <c r="L2" s="10">
        <f>SUMIF(INPUT!$B:$B,$A2,INPUT!M:M)</f>
        <v>0</v>
      </c>
      <c r="M2" s="10">
        <f>SUMIF(INPUT!$B:$B,$A2,INPUT!N:N)</f>
        <v>0</v>
      </c>
      <c r="N2" s="12">
        <f t="shared" ref="N2:N33" si="2">IF(E2=0,0,F2/E2)</f>
        <v>0.50769230769230766</v>
      </c>
      <c r="O2" s="12">
        <f t="shared" ref="O2:O33" si="3">IF(E2=0,0,((F2+H2+I2)/(E2+H2+I2)))</f>
        <v>0.54929577464788737</v>
      </c>
      <c r="P2" s="12">
        <f t="shared" ref="P2:P33" si="4">IF(E2=0,0,((J2+(K2*2)+(L2*3)+(M2*4))/(E2)))</f>
        <v>0.50769230769230766</v>
      </c>
      <c r="Q2" s="12">
        <f t="shared" ref="Q2:Q33" si="5">O2+P2</f>
        <v>1.0569880823401951</v>
      </c>
      <c r="R2" s="10">
        <v>55</v>
      </c>
      <c r="S2" s="9">
        <f t="shared" ref="S2:S33" si="6">RANK(N2,N:N,0)</f>
        <v>1</v>
      </c>
      <c r="W2" s="45" t="s">
        <v>58</v>
      </c>
      <c r="X2" s="46" t="s">
        <v>63</v>
      </c>
      <c r="Y2" s="47" t="s">
        <v>69</v>
      </c>
    </row>
    <row r="3" spans="1:25" ht="14.25" hidden="1" x14ac:dyDescent="0.2">
      <c r="A3" s="9" t="str">
        <f t="shared" si="0"/>
        <v>Brett Weber</v>
      </c>
      <c r="B3" s="9">
        <f t="shared" si="1"/>
        <v>3</v>
      </c>
      <c r="C3" s="9">
        <f>COUNTIFS(INPUT!$B:$B,$A3,INPUT!$E:$E,"&gt;0")</f>
        <v>13</v>
      </c>
      <c r="D3" s="10">
        <f>SUMIF(INPUT!$B:$B,$A3,INPUT!E:E)</f>
        <v>59</v>
      </c>
      <c r="E3" s="10">
        <f>SUMIF(INPUT!$B:$B,$A3,INPUT!F:F)</f>
        <v>54</v>
      </c>
      <c r="F3" s="10">
        <f>SUMIF(INPUT!$B:$B,$A3,INPUT!G:G)</f>
        <v>17</v>
      </c>
      <c r="G3" s="10">
        <f>SUMIF(INPUT!$B:$B,$A3,INPUT!H:H)</f>
        <v>5</v>
      </c>
      <c r="H3" s="10">
        <f>SUMIF(INPUT!$B:$B,$A3,INPUT!I:I)</f>
        <v>4</v>
      </c>
      <c r="I3" s="10">
        <f>SUMIF(INPUT!$B:$B,$A3,INPUT!J:J)</f>
        <v>1</v>
      </c>
      <c r="J3" s="10">
        <f>SUMIF(INPUT!$B:$B,$A3,INPUT!K:K)</f>
        <v>17</v>
      </c>
      <c r="K3" s="10">
        <f>SUMIF(INPUT!$B:$B,$A3,INPUT!L:L)</f>
        <v>0</v>
      </c>
      <c r="L3" s="10">
        <f>SUMIF(INPUT!$B:$B,$A3,INPUT!M:M)</f>
        <v>0</v>
      </c>
      <c r="M3" s="10">
        <f>SUMIF(INPUT!$B:$B,$A3,INPUT!N:N)</f>
        <v>0</v>
      </c>
      <c r="N3" s="12">
        <f t="shared" si="2"/>
        <v>0.31481481481481483</v>
      </c>
      <c r="O3" s="12">
        <f t="shared" si="3"/>
        <v>0.3728813559322034</v>
      </c>
      <c r="P3" s="12">
        <f t="shared" si="4"/>
        <v>0.31481481481481483</v>
      </c>
      <c r="Q3" s="12">
        <f t="shared" si="5"/>
        <v>0.68769617074701817</v>
      </c>
      <c r="R3" s="10">
        <v>19</v>
      </c>
      <c r="S3" s="9">
        <f t="shared" si="6"/>
        <v>32</v>
      </c>
      <c r="W3" s="48" t="str">
        <f>CONCATENATE("&gt;=",MAX(C:C)-4)</f>
        <v>&gt;=12</v>
      </c>
      <c r="X3" s="15"/>
      <c r="Y3" s="49" t="str">
        <f>CONCATENATE("&gt;=",LARGE(N:N,20))</f>
        <v>&gt;=0.360655737704918</v>
      </c>
    </row>
    <row r="4" spans="1:25" ht="14.25" x14ac:dyDescent="0.2">
      <c r="A4" s="9" t="str">
        <f t="shared" si="0"/>
        <v>Brendan Murphy</v>
      </c>
      <c r="B4" s="9">
        <f t="shared" si="1"/>
        <v>3</v>
      </c>
      <c r="C4" s="9">
        <f>COUNTIFS(INPUT!$B:$B,$A4,INPUT!$E:$E,"&gt;0")</f>
        <v>15</v>
      </c>
      <c r="D4" s="10">
        <f>SUMIF(INPUT!$B:$B,$A4,INPUT!E:E)</f>
        <v>71</v>
      </c>
      <c r="E4" s="10">
        <f>SUMIF(INPUT!$B:$B,$A4,INPUT!F:F)</f>
        <v>65</v>
      </c>
      <c r="F4" s="10">
        <f>SUMIF(INPUT!$B:$B,$A4,INPUT!G:G)</f>
        <v>33</v>
      </c>
      <c r="G4" s="10">
        <f>SUMIF(INPUT!$B:$B,$A4,INPUT!H:H)</f>
        <v>9</v>
      </c>
      <c r="H4" s="10">
        <f>SUMIF(INPUT!$B:$B,$A4,INPUT!I:I)</f>
        <v>3</v>
      </c>
      <c r="I4" s="10">
        <f>SUMIF(INPUT!$B:$B,$A4,INPUT!J:J)</f>
        <v>3</v>
      </c>
      <c r="J4" s="10">
        <f>SUMIF(INPUT!$B:$B,$A4,INPUT!K:K)</f>
        <v>25</v>
      </c>
      <c r="K4" s="10">
        <f>SUMIF(INPUT!$B:$B,$A4,INPUT!L:L)</f>
        <v>4</v>
      </c>
      <c r="L4" s="10">
        <f>SUMIF(INPUT!$B:$B,$A4,INPUT!M:M)</f>
        <v>2</v>
      </c>
      <c r="M4" s="10">
        <f>SUMIF(INPUT!$B:$B,$A4,INPUT!N:N)</f>
        <v>2</v>
      </c>
      <c r="N4" s="12">
        <f t="shared" si="2"/>
        <v>0.50769230769230766</v>
      </c>
      <c r="O4" s="12">
        <f t="shared" si="3"/>
        <v>0.54929577464788737</v>
      </c>
      <c r="P4" s="12">
        <f t="shared" si="4"/>
        <v>0.72307692307692306</v>
      </c>
      <c r="Q4" s="12">
        <f t="shared" si="5"/>
        <v>1.2723726977248104</v>
      </c>
      <c r="R4" s="10">
        <v>16</v>
      </c>
      <c r="S4" s="9">
        <f t="shared" si="6"/>
        <v>1</v>
      </c>
      <c r="W4" s="50"/>
      <c r="X4" s="51" t="str">
        <f>CONCATENATE("&gt;=",ROUNDDOWN(AVERAGE(D:D),0))</f>
        <v>&gt;=57</v>
      </c>
      <c r="Y4" s="52" t="str">
        <f>CONCATENATE("&gt;=",LARGE(N:N,20))</f>
        <v>&gt;=0.360655737704918</v>
      </c>
    </row>
    <row r="5" spans="1:25" ht="14.25" x14ac:dyDescent="0.2">
      <c r="A5" s="9" t="str">
        <f t="shared" si="0"/>
        <v>Jeff Fuller</v>
      </c>
      <c r="B5" s="9">
        <f t="shared" si="1"/>
        <v>8</v>
      </c>
      <c r="C5" s="9">
        <f>COUNTIFS(INPUT!$B:$B,$A5,INPUT!$E:$E,"&gt;0")</f>
        <v>15</v>
      </c>
      <c r="D5" s="10">
        <f>SUMIF(INPUT!$B:$B,$A5,INPUT!E:E)</f>
        <v>71</v>
      </c>
      <c r="E5" s="10">
        <f>SUMIF(INPUT!$B:$B,$A5,INPUT!F:F)</f>
        <v>65</v>
      </c>
      <c r="F5" s="10">
        <f>SUMIF(INPUT!$B:$B,$A5,INPUT!G:G)</f>
        <v>32</v>
      </c>
      <c r="G5" s="10">
        <f>SUMIF(INPUT!$B:$B,$A5,INPUT!H:H)</f>
        <v>11</v>
      </c>
      <c r="H5" s="10">
        <f>SUMIF(INPUT!$B:$B,$A5,INPUT!I:I)</f>
        <v>4</v>
      </c>
      <c r="I5" s="10">
        <f>SUMIF(INPUT!$B:$B,$A5,INPUT!J:J)</f>
        <v>2</v>
      </c>
      <c r="J5" s="10">
        <f>SUMIF(INPUT!$B:$B,$A5,INPUT!K:K)</f>
        <v>29</v>
      </c>
      <c r="K5" s="10">
        <f>SUMIF(INPUT!$B:$B,$A5,INPUT!L:L)</f>
        <v>0</v>
      </c>
      <c r="L5" s="10">
        <f>SUMIF(INPUT!$B:$B,$A5,INPUT!M:M)</f>
        <v>3</v>
      </c>
      <c r="M5" s="10">
        <f>SUMIF(INPUT!$B:$B,$A5,INPUT!N:N)</f>
        <v>0</v>
      </c>
      <c r="N5" s="12">
        <f t="shared" si="2"/>
        <v>0.49230769230769234</v>
      </c>
      <c r="O5" s="12">
        <f t="shared" si="3"/>
        <v>0.53521126760563376</v>
      </c>
      <c r="P5" s="12">
        <f t="shared" si="4"/>
        <v>0.58461538461538465</v>
      </c>
      <c r="Q5" s="12">
        <f t="shared" si="5"/>
        <v>1.1198266522210183</v>
      </c>
      <c r="R5" s="10">
        <v>53</v>
      </c>
      <c r="S5" s="9">
        <f t="shared" si="6"/>
        <v>4</v>
      </c>
    </row>
    <row r="6" spans="1:25" ht="14.25" x14ac:dyDescent="0.2">
      <c r="A6" s="9" t="str">
        <f t="shared" si="0"/>
        <v>Ernie Luna</v>
      </c>
      <c r="B6" s="9">
        <f t="shared" si="1"/>
        <v>2</v>
      </c>
      <c r="C6" s="9">
        <f>COUNTIFS(INPUT!$B:$B,$A6,INPUT!$E:$E,"&gt;0")</f>
        <v>14</v>
      </c>
      <c r="D6" s="10">
        <f>SUMIF(INPUT!$B:$B,$A6,INPUT!E:E)</f>
        <v>60</v>
      </c>
      <c r="E6" s="10">
        <f>SUMIF(INPUT!$B:$B,$A6,INPUT!F:F)</f>
        <v>57</v>
      </c>
      <c r="F6" s="10">
        <f>SUMIF(INPUT!$B:$B,$A6,INPUT!G:G)</f>
        <v>28</v>
      </c>
      <c r="G6" s="10">
        <f>SUMIF(INPUT!$B:$B,$A6,INPUT!H:H)</f>
        <v>7</v>
      </c>
      <c r="H6" s="10">
        <f>SUMIF(INPUT!$B:$B,$A6,INPUT!I:I)</f>
        <v>3</v>
      </c>
      <c r="I6" s="10">
        <f>SUMIF(INPUT!$B:$B,$A6,INPUT!J:J)</f>
        <v>0</v>
      </c>
      <c r="J6" s="10">
        <f>SUMIF(INPUT!$B:$B,$A6,INPUT!K:K)</f>
        <v>26</v>
      </c>
      <c r="K6" s="10">
        <f>SUMIF(INPUT!$B:$B,$A6,INPUT!L:L)</f>
        <v>1</v>
      </c>
      <c r="L6" s="10">
        <f>SUMIF(INPUT!$B:$B,$A6,INPUT!M:M)</f>
        <v>0</v>
      </c>
      <c r="M6" s="10">
        <f>SUMIF(INPUT!$B:$B,$A6,INPUT!N:N)</f>
        <v>1</v>
      </c>
      <c r="N6" s="12">
        <f t="shared" si="2"/>
        <v>0.49122807017543857</v>
      </c>
      <c r="O6" s="12">
        <f t="shared" si="3"/>
        <v>0.51666666666666672</v>
      </c>
      <c r="P6" s="12">
        <f t="shared" si="4"/>
        <v>0.56140350877192979</v>
      </c>
      <c r="Q6" s="12">
        <f t="shared" si="5"/>
        <v>1.0780701754385964</v>
      </c>
      <c r="R6" s="10">
        <v>9</v>
      </c>
      <c r="S6" s="9">
        <f t="shared" si="6"/>
        <v>5</v>
      </c>
    </row>
    <row r="7" spans="1:25" ht="14.25" hidden="1" x14ac:dyDescent="0.2">
      <c r="A7" s="9" t="str">
        <f t="shared" si="0"/>
        <v>Tony Mazzuca</v>
      </c>
      <c r="B7" s="9">
        <f t="shared" si="1"/>
        <v>7</v>
      </c>
      <c r="C7" s="9">
        <f>COUNTIFS(INPUT!$B:$B,$A7,INPUT!$E:$E,"&gt;0")</f>
        <v>11</v>
      </c>
      <c r="D7" s="10">
        <f>SUMIF(INPUT!$B:$B,$A7,INPUT!E:E)</f>
        <v>53</v>
      </c>
      <c r="E7" s="10">
        <f>SUMIF(INPUT!$B:$B,$A7,INPUT!F:F)</f>
        <v>40</v>
      </c>
      <c r="F7" s="10">
        <f>SUMIF(INPUT!$B:$B,$A7,INPUT!G:G)</f>
        <v>20</v>
      </c>
      <c r="G7" s="10">
        <f>SUMIF(INPUT!$B:$B,$A7,INPUT!H:H)</f>
        <v>7</v>
      </c>
      <c r="H7" s="10">
        <f>SUMIF(INPUT!$B:$B,$A7,INPUT!I:I)</f>
        <v>13</v>
      </c>
      <c r="I7" s="10">
        <f>SUMIF(INPUT!$B:$B,$A7,INPUT!J:J)</f>
        <v>0</v>
      </c>
      <c r="J7" s="10">
        <f>SUMIF(INPUT!$B:$B,$A7,INPUT!K:K)</f>
        <v>15</v>
      </c>
      <c r="K7" s="10">
        <f>SUMIF(INPUT!$B:$B,$A7,INPUT!L:L)</f>
        <v>3</v>
      </c>
      <c r="L7" s="10">
        <f>SUMIF(INPUT!$B:$B,$A7,INPUT!M:M)</f>
        <v>1</v>
      </c>
      <c r="M7" s="10">
        <f>SUMIF(INPUT!$B:$B,$A7,INPUT!N:N)</f>
        <v>1</v>
      </c>
      <c r="N7" s="12">
        <f t="shared" si="2"/>
        <v>0.5</v>
      </c>
      <c r="O7" s="12">
        <f t="shared" si="3"/>
        <v>0.62264150943396224</v>
      </c>
      <c r="P7" s="12">
        <f t="shared" si="4"/>
        <v>0.7</v>
      </c>
      <c r="Q7" s="12">
        <f t="shared" si="5"/>
        <v>1.3226415094339621</v>
      </c>
      <c r="R7" s="10">
        <v>44</v>
      </c>
      <c r="S7" s="9">
        <f t="shared" si="6"/>
        <v>3</v>
      </c>
    </row>
    <row r="8" spans="1:25" ht="14.25" hidden="1" x14ac:dyDescent="0.2">
      <c r="A8" s="9" t="str">
        <f t="shared" si="0"/>
        <v>Gus Giegling</v>
      </c>
      <c r="B8" s="9">
        <f t="shared" si="1"/>
        <v>5</v>
      </c>
      <c r="C8" s="9">
        <f>COUNTIFS(INPUT!$B:$B,$A8,INPUT!$E:$E,"&gt;0")</f>
        <v>3</v>
      </c>
      <c r="D8" s="10">
        <f>SUMIF(INPUT!$B:$B,$A8,INPUT!E:E)</f>
        <v>15</v>
      </c>
      <c r="E8" s="10">
        <f>SUMIF(INPUT!$B:$B,$A8,INPUT!F:F)</f>
        <v>15</v>
      </c>
      <c r="F8" s="10">
        <f>SUMIF(INPUT!$B:$B,$A8,INPUT!G:G)</f>
        <v>3</v>
      </c>
      <c r="G8" s="10">
        <f>SUMIF(INPUT!$B:$B,$A8,INPUT!H:H)</f>
        <v>0</v>
      </c>
      <c r="H8" s="10">
        <f>SUMIF(INPUT!$B:$B,$A8,INPUT!I:I)</f>
        <v>0</v>
      </c>
      <c r="I8" s="10">
        <f>SUMIF(INPUT!$B:$B,$A8,INPUT!J:J)</f>
        <v>0</v>
      </c>
      <c r="J8" s="10">
        <f>SUMIF(INPUT!$B:$B,$A8,INPUT!K:K)</f>
        <v>3</v>
      </c>
      <c r="K8" s="10">
        <f>SUMIF(INPUT!$B:$B,$A8,INPUT!L:L)</f>
        <v>0</v>
      </c>
      <c r="L8" s="10">
        <f>SUMIF(INPUT!$B:$B,$A8,INPUT!M:M)</f>
        <v>0</v>
      </c>
      <c r="M8" s="10">
        <f>SUMIF(INPUT!$B:$B,$A8,INPUT!N:N)</f>
        <v>0</v>
      </c>
      <c r="N8" s="12">
        <f t="shared" si="2"/>
        <v>0.2</v>
      </c>
      <c r="O8" s="12">
        <f t="shared" si="3"/>
        <v>0.2</v>
      </c>
      <c r="P8" s="12">
        <f t="shared" si="4"/>
        <v>0.2</v>
      </c>
      <c r="Q8" s="12">
        <f t="shared" si="5"/>
        <v>0.4</v>
      </c>
      <c r="R8" s="10">
        <v>33</v>
      </c>
      <c r="S8" s="9">
        <f t="shared" si="6"/>
        <v>57</v>
      </c>
    </row>
    <row r="9" spans="1:25" ht="14.25" x14ac:dyDescent="0.2">
      <c r="A9" s="9" t="str">
        <f t="shared" si="0"/>
        <v>Jimbo Smith</v>
      </c>
      <c r="B9" s="9">
        <f t="shared" si="1"/>
        <v>9</v>
      </c>
      <c r="C9" s="9">
        <f>COUNTIFS(INPUT!$B:$B,$A9,INPUT!$E:$E,"&gt;0")</f>
        <v>13</v>
      </c>
      <c r="D9" s="10">
        <f>SUMIF(INPUT!$B:$B,$A9,INPUT!E:E)</f>
        <v>54</v>
      </c>
      <c r="E9" s="10">
        <f>SUMIF(INPUT!$B:$B,$A9,INPUT!F:F)</f>
        <v>46</v>
      </c>
      <c r="F9" s="10">
        <f>SUMIF(INPUT!$B:$B,$A9,INPUT!G:G)</f>
        <v>21</v>
      </c>
      <c r="G9" s="10">
        <f>SUMIF(INPUT!$B:$B,$A9,INPUT!H:H)</f>
        <v>6</v>
      </c>
      <c r="H9" s="10">
        <f>SUMIF(INPUT!$B:$B,$A9,INPUT!I:I)</f>
        <v>5</v>
      </c>
      <c r="I9" s="10">
        <f>SUMIF(INPUT!$B:$B,$A9,INPUT!J:J)</f>
        <v>3</v>
      </c>
      <c r="J9" s="10">
        <f>SUMIF(INPUT!$B:$B,$A9,INPUT!K:K)</f>
        <v>16</v>
      </c>
      <c r="K9" s="10">
        <f>SUMIF(INPUT!$B:$B,$A9,INPUT!L:L)</f>
        <v>3</v>
      </c>
      <c r="L9" s="10">
        <f>SUMIF(INPUT!$B:$B,$A9,INPUT!M:M)</f>
        <v>1</v>
      </c>
      <c r="M9" s="10">
        <f>SUMIF(INPUT!$B:$B,$A9,INPUT!N:N)</f>
        <v>1</v>
      </c>
      <c r="N9" s="12">
        <f t="shared" si="2"/>
        <v>0.45652173913043476</v>
      </c>
      <c r="O9" s="12">
        <f t="shared" si="3"/>
        <v>0.53703703703703709</v>
      </c>
      <c r="P9" s="12">
        <f t="shared" si="4"/>
        <v>0.63043478260869568</v>
      </c>
      <c r="Q9" s="12">
        <f t="shared" si="5"/>
        <v>1.1674718196457328</v>
      </c>
      <c r="R9" s="10">
        <v>60</v>
      </c>
      <c r="S9" s="9">
        <f t="shared" si="6"/>
        <v>6</v>
      </c>
    </row>
    <row r="10" spans="1:25" ht="14.25" hidden="1" x14ac:dyDescent="0.2">
      <c r="A10" s="9" t="str">
        <f t="shared" si="0"/>
        <v>Elliot Fish</v>
      </c>
      <c r="B10" s="9">
        <f t="shared" si="1"/>
        <v>5</v>
      </c>
      <c r="C10" s="9">
        <f>COUNTIFS(INPUT!$B:$B,$A10,INPUT!$E:$E,"&gt;0")</f>
        <v>14</v>
      </c>
      <c r="D10" s="10">
        <f>SUMIF(INPUT!$B:$B,$A10,INPUT!E:E)</f>
        <v>67</v>
      </c>
      <c r="E10" s="10">
        <f>SUMIF(INPUT!$B:$B,$A10,INPUT!F:F)</f>
        <v>59</v>
      </c>
      <c r="F10" s="10">
        <f>SUMIF(INPUT!$B:$B,$A10,INPUT!G:G)</f>
        <v>17</v>
      </c>
      <c r="G10" s="10">
        <f>SUMIF(INPUT!$B:$B,$A10,INPUT!H:H)</f>
        <v>15</v>
      </c>
      <c r="H10" s="10">
        <f>SUMIF(INPUT!$B:$B,$A10,INPUT!I:I)</f>
        <v>7</v>
      </c>
      <c r="I10" s="10">
        <f>SUMIF(INPUT!$B:$B,$A10,INPUT!J:J)</f>
        <v>1</v>
      </c>
      <c r="J10" s="10">
        <f>SUMIF(INPUT!$B:$B,$A10,INPUT!K:K)</f>
        <v>12</v>
      </c>
      <c r="K10" s="10">
        <f>SUMIF(INPUT!$B:$B,$A10,INPUT!L:L)</f>
        <v>3</v>
      </c>
      <c r="L10" s="10">
        <f>SUMIF(INPUT!$B:$B,$A10,INPUT!M:M)</f>
        <v>1</v>
      </c>
      <c r="M10" s="10">
        <f>SUMIF(INPUT!$B:$B,$A10,INPUT!N:N)</f>
        <v>1</v>
      </c>
      <c r="N10" s="12">
        <f t="shared" si="2"/>
        <v>0.28813559322033899</v>
      </c>
      <c r="O10" s="12">
        <f t="shared" si="3"/>
        <v>0.37313432835820898</v>
      </c>
      <c r="P10" s="12">
        <f t="shared" si="4"/>
        <v>0.42372881355932202</v>
      </c>
      <c r="Q10" s="12">
        <f t="shared" si="5"/>
        <v>0.79686314191753094</v>
      </c>
      <c r="R10" s="10">
        <v>32</v>
      </c>
      <c r="S10" s="9">
        <f t="shared" si="6"/>
        <v>43</v>
      </c>
    </row>
    <row r="11" spans="1:25" ht="14.25" hidden="1" x14ac:dyDescent="0.2">
      <c r="A11" s="9" t="str">
        <f t="shared" si="0"/>
        <v>Tommy Faulstich</v>
      </c>
      <c r="B11" s="9">
        <f t="shared" si="1"/>
        <v>5</v>
      </c>
      <c r="C11" s="9">
        <f>COUNTIFS(INPUT!$B:$B,$A11,INPUT!$E:$E,"&gt;0")</f>
        <v>11</v>
      </c>
      <c r="D11" s="10">
        <f>SUMIF(INPUT!$B:$B,$A11,INPUT!E:E)</f>
        <v>53</v>
      </c>
      <c r="E11" s="10">
        <f>SUMIF(INPUT!$B:$B,$A11,INPUT!F:F)</f>
        <v>51</v>
      </c>
      <c r="F11" s="10">
        <f>SUMIF(INPUT!$B:$B,$A11,INPUT!G:G)</f>
        <v>19</v>
      </c>
      <c r="G11" s="10">
        <f>SUMIF(INPUT!$B:$B,$A11,INPUT!H:H)</f>
        <v>1</v>
      </c>
      <c r="H11" s="10">
        <f>SUMIF(INPUT!$B:$B,$A11,INPUT!I:I)</f>
        <v>1</v>
      </c>
      <c r="I11" s="10">
        <f>SUMIF(INPUT!$B:$B,$A11,INPUT!J:J)</f>
        <v>1</v>
      </c>
      <c r="J11" s="10">
        <f>SUMIF(INPUT!$B:$B,$A11,INPUT!K:K)</f>
        <v>19</v>
      </c>
      <c r="K11" s="10">
        <f>SUMIF(INPUT!$B:$B,$A11,INPUT!L:L)</f>
        <v>0</v>
      </c>
      <c r="L11" s="10">
        <f>SUMIF(INPUT!$B:$B,$A11,INPUT!M:M)</f>
        <v>0</v>
      </c>
      <c r="M11" s="10">
        <f>SUMIF(INPUT!$B:$B,$A11,INPUT!N:N)</f>
        <v>0</v>
      </c>
      <c r="N11" s="12">
        <f t="shared" si="2"/>
        <v>0.37254901960784315</v>
      </c>
      <c r="O11" s="12">
        <f t="shared" si="3"/>
        <v>0.39622641509433965</v>
      </c>
      <c r="P11" s="12">
        <f t="shared" si="4"/>
        <v>0.37254901960784315</v>
      </c>
      <c r="Q11" s="12">
        <f t="shared" si="5"/>
        <v>0.76877543470218279</v>
      </c>
      <c r="R11" s="10">
        <v>34</v>
      </c>
      <c r="S11" s="9">
        <f t="shared" si="6"/>
        <v>16</v>
      </c>
    </row>
    <row r="12" spans="1:25" ht="14.25" x14ac:dyDescent="0.2">
      <c r="A12" s="9" t="str">
        <f t="shared" si="0"/>
        <v>Mike Rainbolt</v>
      </c>
      <c r="B12" s="9">
        <f t="shared" si="1"/>
        <v>1</v>
      </c>
      <c r="C12" s="9">
        <f>COUNTIFS(INPUT!$B:$B,$A12,INPUT!$E:$E,"&gt;0")</f>
        <v>12</v>
      </c>
      <c r="D12" s="10">
        <f>SUMIF(INPUT!$B:$B,$A12,INPUT!E:E)</f>
        <v>66</v>
      </c>
      <c r="E12" s="10">
        <f>SUMIF(INPUT!$B:$B,$A12,INPUT!F:F)</f>
        <v>60</v>
      </c>
      <c r="F12" s="10">
        <f>SUMIF(INPUT!$B:$B,$A12,INPUT!G:G)</f>
        <v>27</v>
      </c>
      <c r="G12" s="10">
        <f>SUMIF(INPUT!$B:$B,$A12,INPUT!H:H)</f>
        <v>13</v>
      </c>
      <c r="H12" s="10">
        <f>SUMIF(INPUT!$B:$B,$A12,INPUT!I:I)</f>
        <v>2</v>
      </c>
      <c r="I12" s="10">
        <f>SUMIF(INPUT!$B:$B,$A12,INPUT!J:J)</f>
        <v>4</v>
      </c>
      <c r="J12" s="10">
        <f>SUMIF(INPUT!$B:$B,$A12,INPUT!K:K)</f>
        <v>20</v>
      </c>
      <c r="K12" s="10">
        <f>SUMIF(INPUT!$B:$B,$A12,INPUT!L:L)</f>
        <v>1</v>
      </c>
      <c r="L12" s="10">
        <f>SUMIF(INPUT!$B:$B,$A12,INPUT!M:M)</f>
        <v>3</v>
      </c>
      <c r="M12" s="10">
        <f>SUMIF(INPUT!$B:$B,$A12,INPUT!N:N)</f>
        <v>3</v>
      </c>
      <c r="N12" s="12">
        <f t="shared" si="2"/>
        <v>0.45</v>
      </c>
      <c r="O12" s="12">
        <f t="shared" si="3"/>
        <v>0.5</v>
      </c>
      <c r="P12" s="12">
        <f t="shared" si="4"/>
        <v>0.71666666666666667</v>
      </c>
      <c r="Q12" s="12">
        <f t="shared" si="5"/>
        <v>1.2166666666666668</v>
      </c>
      <c r="R12" s="10">
        <v>2</v>
      </c>
      <c r="S12" s="9">
        <f t="shared" si="6"/>
        <v>7</v>
      </c>
    </row>
    <row r="13" spans="1:25" ht="14.25" x14ac:dyDescent="0.2">
      <c r="A13" s="9" t="str">
        <f t="shared" si="0"/>
        <v>Joe Wiese</v>
      </c>
      <c r="B13" s="9">
        <f t="shared" si="1"/>
        <v>4</v>
      </c>
      <c r="C13" s="9">
        <f>COUNTIFS(INPUT!$B:$B,$A13,INPUT!$E:$E,"&gt;0")</f>
        <v>12</v>
      </c>
      <c r="D13" s="10">
        <f>SUMIF(INPUT!$B:$B,$A13,INPUT!E:E)</f>
        <v>61</v>
      </c>
      <c r="E13" s="10">
        <f>SUMIF(INPUT!$B:$B,$A13,INPUT!F:F)</f>
        <v>53</v>
      </c>
      <c r="F13" s="10">
        <f>SUMIF(INPUT!$B:$B,$A13,INPUT!G:G)</f>
        <v>23</v>
      </c>
      <c r="G13" s="10">
        <f>SUMIF(INPUT!$B:$B,$A13,INPUT!H:H)</f>
        <v>9</v>
      </c>
      <c r="H13" s="10">
        <f>SUMIF(INPUT!$B:$B,$A13,INPUT!I:I)</f>
        <v>3</v>
      </c>
      <c r="I13" s="10">
        <f>SUMIF(INPUT!$B:$B,$A13,INPUT!J:J)</f>
        <v>5</v>
      </c>
      <c r="J13" s="10">
        <f>SUMIF(INPUT!$B:$B,$A13,INPUT!K:K)</f>
        <v>20</v>
      </c>
      <c r="K13" s="10">
        <f>SUMIF(INPUT!$B:$B,$A13,INPUT!L:L)</f>
        <v>2</v>
      </c>
      <c r="L13" s="10">
        <f>SUMIF(INPUT!$B:$B,$A13,INPUT!M:M)</f>
        <v>1</v>
      </c>
      <c r="M13" s="10">
        <f>SUMIF(INPUT!$B:$B,$A13,INPUT!N:N)</f>
        <v>0</v>
      </c>
      <c r="N13" s="12">
        <f t="shared" si="2"/>
        <v>0.43396226415094341</v>
      </c>
      <c r="O13" s="12">
        <f t="shared" si="3"/>
        <v>0.50819672131147542</v>
      </c>
      <c r="P13" s="12">
        <f t="shared" si="4"/>
        <v>0.50943396226415094</v>
      </c>
      <c r="Q13" s="12">
        <f t="shared" si="5"/>
        <v>1.0176306835756264</v>
      </c>
      <c r="R13" s="10">
        <v>26</v>
      </c>
      <c r="S13" s="9">
        <f t="shared" si="6"/>
        <v>8</v>
      </c>
    </row>
    <row r="14" spans="1:25" ht="14.25" x14ac:dyDescent="0.2">
      <c r="A14" s="9" t="str">
        <f t="shared" si="0"/>
        <v>Tony Glass</v>
      </c>
      <c r="B14" s="9">
        <f t="shared" si="1"/>
        <v>4</v>
      </c>
      <c r="C14" s="9">
        <f>COUNTIFS(INPUT!$B:$B,$A14,INPUT!$E:$E,"&gt;0")</f>
        <v>14</v>
      </c>
      <c r="D14" s="10">
        <f>SUMIF(INPUT!$B:$B,$A14,INPUT!E:E)</f>
        <v>72</v>
      </c>
      <c r="E14" s="10">
        <f>SUMIF(INPUT!$B:$B,$A14,INPUT!F:F)</f>
        <v>61</v>
      </c>
      <c r="F14" s="10">
        <f>SUMIF(INPUT!$B:$B,$A14,INPUT!G:G)</f>
        <v>26</v>
      </c>
      <c r="G14" s="10">
        <f>SUMIF(INPUT!$B:$B,$A14,INPUT!H:H)</f>
        <v>6</v>
      </c>
      <c r="H14" s="10">
        <f>SUMIF(INPUT!$B:$B,$A14,INPUT!I:I)</f>
        <v>1</v>
      </c>
      <c r="I14" s="10">
        <f>SUMIF(INPUT!$B:$B,$A14,INPUT!J:J)</f>
        <v>10</v>
      </c>
      <c r="J14" s="10">
        <f>SUMIF(INPUT!$B:$B,$A14,INPUT!K:K)</f>
        <v>25</v>
      </c>
      <c r="K14" s="10">
        <f>SUMIF(INPUT!$B:$B,$A14,INPUT!L:L)</f>
        <v>1</v>
      </c>
      <c r="L14" s="10">
        <f>SUMIF(INPUT!$B:$B,$A14,INPUT!M:M)</f>
        <v>0</v>
      </c>
      <c r="M14" s="10">
        <f>SUMIF(INPUT!$B:$B,$A14,INPUT!N:N)</f>
        <v>0</v>
      </c>
      <c r="N14" s="12">
        <f t="shared" si="2"/>
        <v>0.42622950819672129</v>
      </c>
      <c r="O14" s="12">
        <f t="shared" si="3"/>
        <v>0.51388888888888884</v>
      </c>
      <c r="P14" s="12">
        <f t="shared" si="4"/>
        <v>0.44262295081967212</v>
      </c>
      <c r="Q14" s="12">
        <f t="shared" si="5"/>
        <v>0.95651183970856102</v>
      </c>
      <c r="R14" s="10">
        <v>25</v>
      </c>
      <c r="S14" s="9">
        <f t="shared" si="6"/>
        <v>9</v>
      </c>
    </row>
    <row r="15" spans="1:25" ht="14.25" x14ac:dyDescent="0.2">
      <c r="A15" s="9" t="str">
        <f t="shared" si="0"/>
        <v>Phil Alles</v>
      </c>
      <c r="B15" s="9">
        <f t="shared" si="1"/>
        <v>1</v>
      </c>
      <c r="C15" s="9">
        <f>COUNTIFS(INPUT!$B:$B,$A15,INPUT!$E:$E,"&gt;0")</f>
        <v>15</v>
      </c>
      <c r="D15" s="10">
        <f>SUMIF(INPUT!$B:$B,$A15,INPUT!E:E)</f>
        <v>70</v>
      </c>
      <c r="E15" s="10">
        <f>SUMIF(INPUT!$B:$B,$A15,INPUT!F:F)</f>
        <v>67</v>
      </c>
      <c r="F15" s="10">
        <f>SUMIF(INPUT!$B:$B,$A15,INPUT!G:G)</f>
        <v>28</v>
      </c>
      <c r="G15" s="10">
        <f>SUMIF(INPUT!$B:$B,$A15,INPUT!H:H)</f>
        <v>24</v>
      </c>
      <c r="H15" s="10">
        <f>SUMIF(INPUT!$B:$B,$A15,INPUT!I:I)</f>
        <v>3</v>
      </c>
      <c r="I15" s="10">
        <f>SUMIF(INPUT!$B:$B,$A15,INPUT!J:J)</f>
        <v>0</v>
      </c>
      <c r="J15" s="10">
        <f>SUMIF(INPUT!$B:$B,$A15,INPUT!K:K)</f>
        <v>19</v>
      </c>
      <c r="K15" s="10">
        <f>SUMIF(INPUT!$B:$B,$A15,INPUT!L:L)</f>
        <v>3</v>
      </c>
      <c r="L15" s="10">
        <f>SUMIF(INPUT!$B:$B,$A15,INPUT!M:M)</f>
        <v>0</v>
      </c>
      <c r="M15" s="10">
        <f>SUMIF(INPUT!$B:$B,$A15,INPUT!N:N)</f>
        <v>6</v>
      </c>
      <c r="N15" s="12">
        <f t="shared" si="2"/>
        <v>0.41791044776119401</v>
      </c>
      <c r="O15" s="12">
        <f t="shared" si="3"/>
        <v>0.44285714285714284</v>
      </c>
      <c r="P15" s="12">
        <f t="shared" si="4"/>
        <v>0.73134328358208955</v>
      </c>
      <c r="Q15" s="12">
        <f t="shared" si="5"/>
        <v>1.1742004264392323</v>
      </c>
      <c r="R15" s="10">
        <v>1</v>
      </c>
      <c r="S15" s="9">
        <f t="shared" si="6"/>
        <v>10</v>
      </c>
    </row>
    <row r="16" spans="1:25" ht="14.25" hidden="1" x14ac:dyDescent="0.2">
      <c r="A16" s="9" t="str">
        <f t="shared" si="0"/>
        <v>Tom Ciolek</v>
      </c>
      <c r="B16" s="9">
        <f t="shared" si="1"/>
        <v>6</v>
      </c>
      <c r="C16" s="9">
        <f>COUNTIFS(INPUT!$B:$B,$A16,INPUT!$E:$E,"&gt;0")</f>
        <v>13</v>
      </c>
      <c r="D16" s="10">
        <f>SUMIF(INPUT!$B:$B,$A16,INPUT!E:E)</f>
        <v>57</v>
      </c>
      <c r="E16" s="10">
        <f>SUMIF(INPUT!$B:$B,$A16,INPUT!F:F)</f>
        <v>51</v>
      </c>
      <c r="F16" s="10">
        <f>SUMIF(INPUT!$B:$B,$A16,INPUT!G:G)</f>
        <v>15</v>
      </c>
      <c r="G16" s="10">
        <f>SUMIF(INPUT!$B:$B,$A16,INPUT!H:H)</f>
        <v>1</v>
      </c>
      <c r="H16" s="10">
        <f>SUMIF(INPUT!$B:$B,$A16,INPUT!I:I)</f>
        <v>5</v>
      </c>
      <c r="I16" s="10">
        <f>SUMIF(INPUT!$B:$B,$A16,INPUT!J:J)</f>
        <v>1</v>
      </c>
      <c r="J16" s="10">
        <f>SUMIF(INPUT!$B:$B,$A16,INPUT!K:K)</f>
        <v>14</v>
      </c>
      <c r="K16" s="10">
        <f>SUMIF(INPUT!$B:$B,$A16,INPUT!L:L)</f>
        <v>1</v>
      </c>
      <c r="L16" s="10">
        <f>SUMIF(INPUT!$B:$B,$A16,INPUT!M:M)</f>
        <v>0</v>
      </c>
      <c r="M16" s="10">
        <f>SUMIF(INPUT!$B:$B,$A16,INPUT!N:N)</f>
        <v>0</v>
      </c>
      <c r="N16" s="12">
        <f t="shared" si="2"/>
        <v>0.29411764705882354</v>
      </c>
      <c r="O16" s="12">
        <f t="shared" si="3"/>
        <v>0.36842105263157893</v>
      </c>
      <c r="P16" s="12">
        <f t="shared" si="4"/>
        <v>0.31372549019607843</v>
      </c>
      <c r="Q16" s="12">
        <f t="shared" si="5"/>
        <v>0.68214654282765741</v>
      </c>
      <c r="R16" s="10">
        <v>37</v>
      </c>
      <c r="S16" s="9">
        <f t="shared" si="6"/>
        <v>39</v>
      </c>
    </row>
    <row r="17" spans="1:19" ht="14.25" hidden="1" x14ac:dyDescent="0.2">
      <c r="A17" s="9" t="str">
        <f t="shared" si="0"/>
        <v>Lee Renfrow</v>
      </c>
      <c r="B17" s="9">
        <f t="shared" si="1"/>
        <v>2</v>
      </c>
      <c r="C17" s="9">
        <f>COUNTIFS(INPUT!$B:$B,$A17,INPUT!$E:$E,"&gt;0")</f>
        <v>16</v>
      </c>
      <c r="D17" s="10">
        <f>SUMIF(INPUT!$B:$B,$A17,INPUT!E:E)</f>
        <v>71</v>
      </c>
      <c r="E17" s="10">
        <f>SUMIF(INPUT!$B:$B,$A17,INPUT!F:F)</f>
        <v>64</v>
      </c>
      <c r="F17" s="10">
        <f>SUMIF(INPUT!$B:$B,$A17,INPUT!G:G)</f>
        <v>17</v>
      </c>
      <c r="G17" s="10">
        <f>SUMIF(INPUT!$B:$B,$A17,INPUT!H:H)</f>
        <v>7</v>
      </c>
      <c r="H17" s="10">
        <f>SUMIF(INPUT!$B:$B,$A17,INPUT!I:I)</f>
        <v>5</v>
      </c>
      <c r="I17" s="10">
        <f>SUMIF(INPUT!$B:$B,$A17,INPUT!J:J)</f>
        <v>2</v>
      </c>
      <c r="J17" s="10">
        <f>SUMIF(INPUT!$B:$B,$A17,INPUT!K:K)</f>
        <v>14</v>
      </c>
      <c r="K17" s="10">
        <f>SUMIF(INPUT!$B:$B,$A17,INPUT!L:L)</f>
        <v>1</v>
      </c>
      <c r="L17" s="10">
        <f>SUMIF(INPUT!$B:$B,$A17,INPUT!M:M)</f>
        <v>2</v>
      </c>
      <c r="M17" s="10">
        <f>SUMIF(INPUT!$B:$B,$A17,INPUT!N:N)</f>
        <v>0</v>
      </c>
      <c r="N17" s="12">
        <f t="shared" si="2"/>
        <v>0.265625</v>
      </c>
      <c r="O17" s="12">
        <f t="shared" si="3"/>
        <v>0.3380281690140845</v>
      </c>
      <c r="P17" s="12">
        <f t="shared" si="4"/>
        <v>0.34375</v>
      </c>
      <c r="Q17" s="12">
        <f t="shared" si="5"/>
        <v>0.6817781690140845</v>
      </c>
      <c r="R17" s="10">
        <v>10</v>
      </c>
      <c r="S17" s="9">
        <f t="shared" si="6"/>
        <v>49</v>
      </c>
    </row>
    <row r="18" spans="1:19" ht="14.25" x14ac:dyDescent="0.2">
      <c r="A18" s="9" t="str">
        <f t="shared" si="0"/>
        <v>Sean Peters</v>
      </c>
      <c r="B18" s="9">
        <f t="shared" si="1"/>
        <v>3</v>
      </c>
      <c r="C18" s="9">
        <f>COUNTIFS(INPUT!$B:$B,$A18,INPUT!$E:$E,"&gt;0")</f>
        <v>14</v>
      </c>
      <c r="D18" s="10">
        <f>SUMIF(INPUT!$B:$B,$A18,INPUT!E:E)</f>
        <v>62</v>
      </c>
      <c r="E18" s="10">
        <f>SUMIF(INPUT!$B:$B,$A18,INPUT!F:F)</f>
        <v>59</v>
      </c>
      <c r="F18" s="10">
        <f>SUMIF(INPUT!$B:$B,$A18,INPUT!G:G)</f>
        <v>24</v>
      </c>
      <c r="G18" s="10">
        <f>SUMIF(INPUT!$B:$B,$A18,INPUT!H:H)</f>
        <v>1</v>
      </c>
      <c r="H18" s="10">
        <f>SUMIF(INPUT!$B:$B,$A18,INPUT!I:I)</f>
        <v>3</v>
      </c>
      <c r="I18" s="10">
        <f>SUMIF(INPUT!$B:$B,$A18,INPUT!J:J)</f>
        <v>0</v>
      </c>
      <c r="J18" s="10">
        <f>SUMIF(INPUT!$B:$B,$A18,INPUT!K:K)</f>
        <v>23</v>
      </c>
      <c r="K18" s="10">
        <f>SUMIF(INPUT!$B:$B,$A18,INPUT!L:L)</f>
        <v>1</v>
      </c>
      <c r="L18" s="10">
        <f>SUMIF(INPUT!$B:$B,$A18,INPUT!M:M)</f>
        <v>0</v>
      </c>
      <c r="M18" s="10">
        <f>SUMIF(INPUT!$B:$B,$A18,INPUT!N:N)</f>
        <v>0</v>
      </c>
      <c r="N18" s="12">
        <f t="shared" si="2"/>
        <v>0.40677966101694918</v>
      </c>
      <c r="O18" s="12">
        <f t="shared" si="3"/>
        <v>0.43548387096774194</v>
      </c>
      <c r="P18" s="12">
        <f t="shared" si="4"/>
        <v>0.42372881355932202</v>
      </c>
      <c r="Q18" s="12">
        <f t="shared" si="5"/>
        <v>0.85921268452706401</v>
      </c>
      <c r="R18" s="10">
        <v>15</v>
      </c>
      <c r="S18" s="9">
        <f t="shared" si="6"/>
        <v>11</v>
      </c>
    </row>
    <row r="19" spans="1:19" ht="14.25" x14ac:dyDescent="0.2">
      <c r="A19" s="9" t="str">
        <f t="shared" si="0"/>
        <v>Lou Cole</v>
      </c>
      <c r="B19" s="9">
        <f t="shared" si="1"/>
        <v>7</v>
      </c>
      <c r="C19" s="9">
        <f>COUNTIFS(INPUT!$B:$B,$A19,INPUT!$E:$E,"&gt;0")</f>
        <v>14</v>
      </c>
      <c r="D19" s="10">
        <f>SUMIF(INPUT!$B:$B,$A19,INPUT!E:E)</f>
        <v>74</v>
      </c>
      <c r="E19" s="10">
        <f>SUMIF(INPUT!$B:$B,$A19,INPUT!F:F)</f>
        <v>58</v>
      </c>
      <c r="F19" s="10">
        <f>SUMIF(INPUT!$B:$B,$A19,INPUT!G:G)</f>
        <v>23</v>
      </c>
      <c r="G19" s="10">
        <f>SUMIF(INPUT!$B:$B,$A19,INPUT!H:H)</f>
        <v>6</v>
      </c>
      <c r="H19" s="10">
        <f>SUMIF(INPUT!$B:$B,$A19,INPUT!I:I)</f>
        <v>12</v>
      </c>
      <c r="I19" s="10">
        <f>SUMIF(INPUT!$B:$B,$A19,INPUT!J:J)</f>
        <v>4</v>
      </c>
      <c r="J19" s="10">
        <f>SUMIF(INPUT!$B:$B,$A19,INPUT!K:K)</f>
        <v>20</v>
      </c>
      <c r="K19" s="10">
        <f>SUMIF(INPUT!$B:$B,$A19,INPUT!L:L)</f>
        <v>2</v>
      </c>
      <c r="L19" s="10">
        <f>SUMIF(INPUT!$B:$B,$A19,INPUT!M:M)</f>
        <v>1</v>
      </c>
      <c r="M19" s="10">
        <f>SUMIF(INPUT!$B:$B,$A19,INPUT!N:N)</f>
        <v>0</v>
      </c>
      <c r="N19" s="12">
        <f t="shared" si="2"/>
        <v>0.39655172413793105</v>
      </c>
      <c r="O19" s="12">
        <f t="shared" si="3"/>
        <v>0.52702702702702697</v>
      </c>
      <c r="P19" s="12">
        <f t="shared" si="4"/>
        <v>0.46551724137931033</v>
      </c>
      <c r="Q19" s="12">
        <f t="shared" si="5"/>
        <v>0.99254426840633725</v>
      </c>
      <c r="R19" s="10">
        <v>47</v>
      </c>
      <c r="S19" s="9">
        <f t="shared" si="6"/>
        <v>12</v>
      </c>
    </row>
    <row r="20" spans="1:19" ht="14.25" hidden="1" x14ac:dyDescent="0.2">
      <c r="A20" s="9" t="str">
        <f t="shared" si="0"/>
        <v>Brian Cox</v>
      </c>
      <c r="B20" s="9">
        <f t="shared" si="1"/>
        <v>7</v>
      </c>
      <c r="C20" s="9">
        <f>COUNTIFS(INPUT!$B:$B,$A20,INPUT!$E:$E,"&gt;0")</f>
        <v>13</v>
      </c>
      <c r="D20" s="10">
        <f>SUMIF(INPUT!$B:$B,$A20,INPUT!E:E)</f>
        <v>58</v>
      </c>
      <c r="E20" s="10">
        <f>SUMIF(INPUT!$B:$B,$A20,INPUT!F:F)</f>
        <v>48</v>
      </c>
      <c r="F20" s="10">
        <f>SUMIF(INPUT!$B:$B,$A20,INPUT!G:G)</f>
        <v>17</v>
      </c>
      <c r="G20" s="10">
        <f>SUMIF(INPUT!$B:$B,$A20,INPUT!H:H)</f>
        <v>9</v>
      </c>
      <c r="H20" s="10">
        <f>SUMIF(INPUT!$B:$B,$A20,INPUT!I:I)</f>
        <v>8</v>
      </c>
      <c r="I20" s="10">
        <f>SUMIF(INPUT!$B:$B,$A20,INPUT!J:J)</f>
        <v>2</v>
      </c>
      <c r="J20" s="10">
        <f>SUMIF(INPUT!$B:$B,$A20,INPUT!K:K)</f>
        <v>15</v>
      </c>
      <c r="K20" s="10">
        <f>SUMIF(INPUT!$B:$B,$A20,INPUT!L:L)</f>
        <v>1</v>
      </c>
      <c r="L20" s="10">
        <f>SUMIF(INPUT!$B:$B,$A20,INPUT!M:M)</f>
        <v>1</v>
      </c>
      <c r="M20" s="10">
        <f>SUMIF(INPUT!$B:$B,$A20,INPUT!N:N)</f>
        <v>0</v>
      </c>
      <c r="N20" s="12">
        <f t="shared" si="2"/>
        <v>0.35416666666666669</v>
      </c>
      <c r="O20" s="12">
        <f t="shared" si="3"/>
        <v>0.46551724137931033</v>
      </c>
      <c r="P20" s="12">
        <f t="shared" si="4"/>
        <v>0.41666666666666669</v>
      </c>
      <c r="Q20" s="12">
        <f t="shared" si="5"/>
        <v>0.88218390804597702</v>
      </c>
      <c r="R20" s="10">
        <v>46</v>
      </c>
      <c r="S20" s="9">
        <f t="shared" si="6"/>
        <v>23</v>
      </c>
    </row>
    <row r="21" spans="1:19" ht="15.75" customHeight="1" x14ac:dyDescent="0.2">
      <c r="A21" s="9" t="str">
        <f t="shared" si="0"/>
        <v>Ruben Plancart</v>
      </c>
      <c r="B21" s="9">
        <f t="shared" si="1"/>
        <v>2</v>
      </c>
      <c r="C21" s="9">
        <f>COUNTIFS(INPUT!$B:$B,$A21,INPUT!$E:$E,"&gt;0")</f>
        <v>14</v>
      </c>
      <c r="D21" s="10">
        <f>SUMIF(INPUT!$B:$B,$A21,INPUT!E:E)</f>
        <v>64</v>
      </c>
      <c r="E21" s="10">
        <f>SUMIF(INPUT!$B:$B,$A21,INPUT!F:F)</f>
        <v>61</v>
      </c>
      <c r="F21" s="10">
        <f>SUMIF(INPUT!$B:$B,$A21,INPUT!G:G)</f>
        <v>24</v>
      </c>
      <c r="G21" s="10">
        <f>SUMIF(INPUT!$B:$B,$A21,INPUT!H:H)</f>
        <v>8</v>
      </c>
      <c r="H21" s="10">
        <f>SUMIF(INPUT!$B:$B,$A21,INPUT!I:I)</f>
        <v>3</v>
      </c>
      <c r="I21" s="10">
        <f>SUMIF(INPUT!$B:$B,$A21,INPUT!J:J)</f>
        <v>0</v>
      </c>
      <c r="J21" s="10">
        <f>SUMIF(INPUT!$B:$B,$A21,INPUT!K:K)</f>
        <v>22</v>
      </c>
      <c r="K21" s="10">
        <f>SUMIF(INPUT!$B:$B,$A21,INPUT!L:L)</f>
        <v>2</v>
      </c>
      <c r="L21" s="10">
        <f>SUMIF(INPUT!$B:$B,$A21,INPUT!M:M)</f>
        <v>0</v>
      </c>
      <c r="M21" s="10">
        <f>SUMIF(INPUT!$B:$B,$A21,INPUT!N:N)</f>
        <v>0</v>
      </c>
      <c r="N21" s="12">
        <f t="shared" si="2"/>
        <v>0.39344262295081966</v>
      </c>
      <c r="O21" s="12">
        <f t="shared" si="3"/>
        <v>0.421875</v>
      </c>
      <c r="P21" s="12">
        <f t="shared" si="4"/>
        <v>0.42622950819672129</v>
      </c>
      <c r="Q21" s="12">
        <f t="shared" si="5"/>
        <v>0.84810450819672134</v>
      </c>
      <c r="R21" s="10">
        <v>11</v>
      </c>
      <c r="S21" s="9">
        <f t="shared" si="6"/>
        <v>13</v>
      </c>
    </row>
    <row r="22" spans="1:19" ht="15.75" hidden="1" customHeight="1" x14ac:dyDescent="0.2">
      <c r="A22" s="9" t="str">
        <f t="shared" si="0"/>
        <v>Marc Rosen</v>
      </c>
      <c r="B22" s="9">
        <f t="shared" si="1"/>
        <v>1</v>
      </c>
      <c r="C22" s="9">
        <f>COUNTIFS(INPUT!$B:$B,$A22,INPUT!$E:$E,"&gt;0")</f>
        <v>13</v>
      </c>
      <c r="D22" s="10">
        <f>SUMIF(INPUT!$B:$B,$A22,INPUT!E:E)</f>
        <v>57</v>
      </c>
      <c r="E22" s="10">
        <f>SUMIF(INPUT!$B:$B,$A22,INPUT!F:F)</f>
        <v>48</v>
      </c>
      <c r="F22" s="10">
        <f>SUMIF(INPUT!$B:$B,$A22,INPUT!G:G)</f>
        <v>11</v>
      </c>
      <c r="G22" s="10">
        <f>SUMIF(INPUT!$B:$B,$A22,INPUT!H:H)</f>
        <v>3</v>
      </c>
      <c r="H22" s="10">
        <f>SUMIF(INPUT!$B:$B,$A22,INPUT!I:I)</f>
        <v>8</v>
      </c>
      <c r="I22" s="10">
        <f>SUMIF(INPUT!$B:$B,$A22,INPUT!J:J)</f>
        <v>1</v>
      </c>
      <c r="J22" s="10">
        <f>SUMIF(INPUT!$B:$B,$A22,INPUT!K:K)</f>
        <v>8</v>
      </c>
      <c r="K22" s="10">
        <f>SUMIF(INPUT!$B:$B,$A22,INPUT!L:L)</f>
        <v>3</v>
      </c>
      <c r="L22" s="10">
        <f>SUMIF(INPUT!$B:$B,$A22,INPUT!M:M)</f>
        <v>0</v>
      </c>
      <c r="M22" s="10">
        <f>SUMIF(INPUT!$B:$B,$A22,INPUT!N:N)</f>
        <v>0</v>
      </c>
      <c r="N22" s="12">
        <f t="shared" si="2"/>
        <v>0.22916666666666666</v>
      </c>
      <c r="O22" s="12">
        <f t="shared" si="3"/>
        <v>0.35087719298245612</v>
      </c>
      <c r="P22" s="12">
        <f t="shared" si="4"/>
        <v>0.29166666666666669</v>
      </c>
      <c r="Q22" s="12">
        <f t="shared" si="5"/>
        <v>0.64254385964912286</v>
      </c>
      <c r="R22" s="10">
        <v>6</v>
      </c>
      <c r="S22" s="9">
        <f t="shared" si="6"/>
        <v>53</v>
      </c>
    </row>
    <row r="23" spans="1:19" ht="15.75" hidden="1" customHeight="1" x14ac:dyDescent="0.2">
      <c r="A23" s="9" t="str">
        <f t="shared" si="0"/>
        <v>Mike Weber</v>
      </c>
      <c r="B23" s="9">
        <f t="shared" si="1"/>
        <v>4</v>
      </c>
      <c r="C23" s="9">
        <f>COUNTIFS(INPUT!$B:$B,$A23,INPUT!$E:$E,"&gt;0")</f>
        <v>12</v>
      </c>
      <c r="D23" s="10">
        <f>SUMIF(INPUT!$B:$B,$A23,INPUT!E:E)</f>
        <v>48</v>
      </c>
      <c r="E23" s="10">
        <f>SUMIF(INPUT!$B:$B,$A23,INPUT!F:F)</f>
        <v>44</v>
      </c>
      <c r="F23" s="10">
        <f>SUMIF(INPUT!$B:$B,$A23,INPUT!G:G)</f>
        <v>12</v>
      </c>
      <c r="G23" s="10">
        <f>SUMIF(INPUT!$B:$B,$A23,INPUT!H:H)</f>
        <v>5</v>
      </c>
      <c r="H23" s="10">
        <f>SUMIF(INPUT!$B:$B,$A23,INPUT!I:I)</f>
        <v>2</v>
      </c>
      <c r="I23" s="10">
        <f>SUMIF(INPUT!$B:$B,$A23,INPUT!J:J)</f>
        <v>2</v>
      </c>
      <c r="J23" s="10">
        <f>SUMIF(INPUT!$B:$B,$A23,INPUT!K:K)</f>
        <v>10</v>
      </c>
      <c r="K23" s="10">
        <f>SUMIF(INPUT!$B:$B,$A23,INPUT!L:L)</f>
        <v>1</v>
      </c>
      <c r="L23" s="10">
        <f>SUMIF(INPUT!$B:$B,$A23,INPUT!M:M)</f>
        <v>1</v>
      </c>
      <c r="M23" s="10">
        <f>SUMIF(INPUT!$B:$B,$A23,INPUT!N:N)</f>
        <v>0</v>
      </c>
      <c r="N23" s="12">
        <f t="shared" si="2"/>
        <v>0.27272727272727271</v>
      </c>
      <c r="O23" s="12">
        <f t="shared" si="3"/>
        <v>0.33333333333333331</v>
      </c>
      <c r="P23" s="12">
        <f t="shared" si="4"/>
        <v>0.34090909090909088</v>
      </c>
      <c r="Q23" s="12">
        <f t="shared" si="5"/>
        <v>0.6742424242424242</v>
      </c>
      <c r="R23" s="10">
        <v>29</v>
      </c>
      <c r="S23" s="9">
        <f t="shared" si="6"/>
        <v>46</v>
      </c>
    </row>
    <row r="24" spans="1:19" ht="15.75" customHeight="1" x14ac:dyDescent="0.2">
      <c r="A24" s="9" t="str">
        <f t="shared" si="0"/>
        <v>Jack Fleming</v>
      </c>
      <c r="B24" s="9">
        <f t="shared" si="1"/>
        <v>5</v>
      </c>
      <c r="C24" s="9">
        <f>COUNTIFS(INPUT!$B:$B,$A24,INPUT!$E:$E,"&gt;0")</f>
        <v>15</v>
      </c>
      <c r="D24" s="10">
        <f>SUMIF(INPUT!$B:$B,$A24,INPUT!E:E)</f>
        <v>65</v>
      </c>
      <c r="E24" s="10">
        <f>SUMIF(INPUT!$B:$B,$A24,INPUT!F:F)</f>
        <v>56</v>
      </c>
      <c r="F24" s="10">
        <f>SUMIF(INPUT!$B:$B,$A24,INPUT!G:G)</f>
        <v>22</v>
      </c>
      <c r="G24" s="10">
        <f>SUMIF(INPUT!$B:$B,$A24,INPUT!H:H)</f>
        <v>11</v>
      </c>
      <c r="H24" s="10">
        <f>SUMIF(INPUT!$B:$B,$A24,INPUT!I:I)</f>
        <v>6</v>
      </c>
      <c r="I24" s="10">
        <f>SUMIF(INPUT!$B:$B,$A24,INPUT!J:J)</f>
        <v>3</v>
      </c>
      <c r="J24" s="10">
        <f>SUMIF(INPUT!$B:$B,$A24,INPUT!K:K)</f>
        <v>18</v>
      </c>
      <c r="K24" s="10">
        <f>SUMIF(INPUT!$B:$B,$A24,INPUT!L:L)</f>
        <v>4</v>
      </c>
      <c r="L24" s="10">
        <f>SUMIF(INPUT!$B:$B,$A24,INPUT!M:M)</f>
        <v>0</v>
      </c>
      <c r="M24" s="10">
        <f>SUMIF(INPUT!$B:$B,$A24,INPUT!N:N)</f>
        <v>0</v>
      </c>
      <c r="N24" s="12">
        <f t="shared" si="2"/>
        <v>0.39285714285714285</v>
      </c>
      <c r="O24" s="12">
        <f t="shared" si="3"/>
        <v>0.47692307692307695</v>
      </c>
      <c r="P24" s="12">
        <f t="shared" si="4"/>
        <v>0.4642857142857143</v>
      </c>
      <c r="Q24" s="12">
        <f t="shared" si="5"/>
        <v>0.9412087912087912</v>
      </c>
      <c r="R24" s="10">
        <v>30</v>
      </c>
      <c r="S24" s="9">
        <f t="shared" si="6"/>
        <v>14</v>
      </c>
    </row>
    <row r="25" spans="1:19" ht="15.75" hidden="1" customHeight="1" x14ac:dyDescent="0.2">
      <c r="A25" s="9" t="str">
        <f t="shared" si="0"/>
        <v>Tim O'Connell</v>
      </c>
      <c r="B25" s="9">
        <f t="shared" si="1"/>
        <v>6</v>
      </c>
      <c r="C25" s="9">
        <f>COUNTIFS(INPUT!$B:$B,$A25,INPUT!$E:$E,"&gt;0")</f>
        <v>16</v>
      </c>
      <c r="D25" s="10">
        <f>SUMIF(INPUT!$B:$B,$A25,INPUT!E:E)</f>
        <v>71</v>
      </c>
      <c r="E25" s="10">
        <f>SUMIF(INPUT!$B:$B,$A25,INPUT!F:F)</f>
        <v>66</v>
      </c>
      <c r="F25" s="10">
        <f>SUMIF(INPUT!$B:$B,$A25,INPUT!G:G)</f>
        <v>19</v>
      </c>
      <c r="G25" s="10">
        <f>SUMIF(INPUT!$B:$B,$A25,INPUT!H:H)</f>
        <v>5</v>
      </c>
      <c r="H25" s="10">
        <f>SUMIF(INPUT!$B:$B,$A25,INPUT!I:I)</f>
        <v>1</v>
      </c>
      <c r="I25" s="10">
        <f>SUMIF(INPUT!$B:$B,$A25,INPUT!J:J)</f>
        <v>4</v>
      </c>
      <c r="J25" s="10">
        <f>SUMIF(INPUT!$B:$B,$A25,INPUT!K:K)</f>
        <v>17</v>
      </c>
      <c r="K25" s="10">
        <f>SUMIF(INPUT!$B:$B,$A25,INPUT!L:L)</f>
        <v>2</v>
      </c>
      <c r="L25" s="10">
        <f>SUMIF(INPUT!$B:$B,$A25,INPUT!M:M)</f>
        <v>0</v>
      </c>
      <c r="M25" s="10">
        <f>SUMIF(INPUT!$B:$B,$A25,INPUT!N:N)</f>
        <v>0</v>
      </c>
      <c r="N25" s="12">
        <f t="shared" si="2"/>
        <v>0.2878787878787879</v>
      </c>
      <c r="O25" s="12">
        <f t="shared" si="3"/>
        <v>0.3380281690140845</v>
      </c>
      <c r="P25" s="12">
        <f t="shared" si="4"/>
        <v>0.31818181818181818</v>
      </c>
      <c r="Q25" s="12">
        <f t="shared" si="5"/>
        <v>0.65620998719590262</v>
      </c>
      <c r="R25" s="10">
        <v>42</v>
      </c>
      <c r="S25" s="9">
        <f t="shared" si="6"/>
        <v>44</v>
      </c>
    </row>
    <row r="26" spans="1:19" ht="15.75" customHeight="1" x14ac:dyDescent="0.2">
      <c r="A26" s="9" t="str">
        <f t="shared" si="0"/>
        <v>Eric Enright</v>
      </c>
      <c r="B26" s="9">
        <f t="shared" si="1"/>
        <v>4</v>
      </c>
      <c r="C26" s="9">
        <f>COUNTIFS(INPUT!$B:$B,$A26,INPUT!$E:$E,"&gt;0")</f>
        <v>15</v>
      </c>
      <c r="D26" s="10">
        <f>SUMIF(INPUT!$B:$B,$A26,INPUT!E:E)</f>
        <v>59</v>
      </c>
      <c r="E26" s="10">
        <f>SUMIF(INPUT!$B:$B,$A26,INPUT!F:F)</f>
        <v>53</v>
      </c>
      <c r="F26" s="10">
        <f>SUMIF(INPUT!$B:$B,$A26,INPUT!G:G)</f>
        <v>20</v>
      </c>
      <c r="G26" s="10">
        <f>SUMIF(INPUT!$B:$B,$A26,INPUT!H:H)</f>
        <v>7</v>
      </c>
      <c r="H26" s="10">
        <f>SUMIF(INPUT!$B:$B,$A26,INPUT!I:I)</f>
        <v>5</v>
      </c>
      <c r="I26" s="10">
        <f>SUMIF(INPUT!$B:$B,$A26,INPUT!J:J)</f>
        <v>1</v>
      </c>
      <c r="J26" s="10">
        <f>SUMIF(INPUT!$B:$B,$A26,INPUT!K:K)</f>
        <v>18</v>
      </c>
      <c r="K26" s="10">
        <f>SUMIF(INPUT!$B:$B,$A26,INPUT!L:L)</f>
        <v>1</v>
      </c>
      <c r="L26" s="10">
        <f>SUMIF(INPUT!$B:$B,$A26,INPUT!M:M)</f>
        <v>0</v>
      </c>
      <c r="M26" s="10">
        <f>SUMIF(INPUT!$B:$B,$A26,INPUT!N:N)</f>
        <v>1</v>
      </c>
      <c r="N26" s="12">
        <f t="shared" si="2"/>
        <v>0.37735849056603776</v>
      </c>
      <c r="O26" s="12">
        <f t="shared" si="3"/>
        <v>0.44067796610169491</v>
      </c>
      <c r="P26" s="12">
        <f t="shared" si="4"/>
        <v>0.45283018867924529</v>
      </c>
      <c r="Q26" s="12">
        <f t="shared" si="5"/>
        <v>0.89350815478094026</v>
      </c>
      <c r="R26" s="10">
        <v>24</v>
      </c>
      <c r="S26" s="9">
        <f t="shared" si="6"/>
        <v>15</v>
      </c>
    </row>
    <row r="27" spans="1:19" ht="15.75" hidden="1" customHeight="1" x14ac:dyDescent="0.2">
      <c r="A27" s="9" t="str">
        <f t="shared" si="0"/>
        <v>Todd Pierson</v>
      </c>
      <c r="B27" s="9">
        <f t="shared" si="1"/>
        <v>6</v>
      </c>
      <c r="C27" s="9">
        <f>COUNTIFS(INPUT!$B:$B,$A27,INPUT!$E:$E,"&gt;0")</f>
        <v>15</v>
      </c>
      <c r="D27" s="10">
        <f>SUMIF(INPUT!$B:$B,$A27,INPUT!E:E)</f>
        <v>63</v>
      </c>
      <c r="E27" s="10">
        <f>SUMIF(INPUT!$B:$B,$A27,INPUT!F:F)</f>
        <v>59</v>
      </c>
      <c r="F27" s="10">
        <f>SUMIF(INPUT!$B:$B,$A27,INPUT!G:G)</f>
        <v>19</v>
      </c>
      <c r="G27" s="10">
        <f>SUMIF(INPUT!$B:$B,$A27,INPUT!H:H)</f>
        <v>5</v>
      </c>
      <c r="H27" s="10">
        <f>SUMIF(INPUT!$B:$B,$A27,INPUT!I:I)</f>
        <v>3</v>
      </c>
      <c r="I27" s="10">
        <f>SUMIF(INPUT!$B:$B,$A27,INPUT!J:J)</f>
        <v>1</v>
      </c>
      <c r="J27" s="10">
        <f>SUMIF(INPUT!$B:$B,$A27,INPUT!K:K)</f>
        <v>19</v>
      </c>
      <c r="K27" s="10">
        <f>SUMIF(INPUT!$B:$B,$A27,INPUT!L:L)</f>
        <v>0</v>
      </c>
      <c r="L27" s="10">
        <f>SUMIF(INPUT!$B:$B,$A27,INPUT!M:M)</f>
        <v>0</v>
      </c>
      <c r="M27" s="10">
        <f>SUMIF(INPUT!$B:$B,$A27,INPUT!N:N)</f>
        <v>0</v>
      </c>
      <c r="N27" s="12">
        <f t="shared" si="2"/>
        <v>0.32203389830508472</v>
      </c>
      <c r="O27" s="12">
        <f t="shared" si="3"/>
        <v>0.36507936507936506</v>
      </c>
      <c r="P27" s="12">
        <f t="shared" si="4"/>
        <v>0.32203389830508472</v>
      </c>
      <c r="Q27" s="12">
        <f t="shared" si="5"/>
        <v>0.68711326338444978</v>
      </c>
      <c r="R27" s="10">
        <v>41</v>
      </c>
      <c r="S27" s="9">
        <f t="shared" si="6"/>
        <v>31</v>
      </c>
    </row>
    <row r="28" spans="1:19" ht="15.75" hidden="1" customHeight="1" x14ac:dyDescent="0.2">
      <c r="A28" s="9" t="str">
        <f t="shared" si="0"/>
        <v>Dan Suchman</v>
      </c>
      <c r="B28" s="9">
        <f t="shared" si="1"/>
        <v>6</v>
      </c>
      <c r="C28" s="9">
        <f>COUNTIFS(INPUT!$B:$B,$A28,INPUT!$E:$E,"&gt;0")</f>
        <v>16</v>
      </c>
      <c r="D28" s="10">
        <f>SUMIF(INPUT!$B:$B,$A28,INPUT!E:E)</f>
        <v>73</v>
      </c>
      <c r="E28" s="10">
        <f>SUMIF(INPUT!$B:$B,$A28,INPUT!F:F)</f>
        <v>68</v>
      </c>
      <c r="F28" s="10">
        <f>SUMIF(INPUT!$B:$B,$A28,INPUT!G:G)</f>
        <v>21</v>
      </c>
      <c r="G28" s="10">
        <f>SUMIF(INPUT!$B:$B,$A28,INPUT!H:H)</f>
        <v>4</v>
      </c>
      <c r="H28" s="10">
        <f>SUMIF(INPUT!$B:$B,$A28,INPUT!I:I)</f>
        <v>5</v>
      </c>
      <c r="I28" s="10">
        <f>SUMIF(INPUT!$B:$B,$A28,INPUT!J:J)</f>
        <v>0</v>
      </c>
      <c r="J28" s="10">
        <f>SUMIF(INPUT!$B:$B,$A28,INPUT!K:K)</f>
        <v>19</v>
      </c>
      <c r="K28" s="10">
        <f>SUMIF(INPUT!$B:$B,$A28,INPUT!L:L)</f>
        <v>2</v>
      </c>
      <c r="L28" s="10">
        <f>SUMIF(INPUT!$B:$B,$A28,INPUT!M:M)</f>
        <v>0</v>
      </c>
      <c r="M28" s="10">
        <f>SUMIF(INPUT!$B:$B,$A28,INPUT!N:N)</f>
        <v>0</v>
      </c>
      <c r="N28" s="12">
        <f t="shared" si="2"/>
        <v>0.30882352941176472</v>
      </c>
      <c r="O28" s="12">
        <f t="shared" si="3"/>
        <v>0.35616438356164382</v>
      </c>
      <c r="P28" s="12">
        <f t="shared" si="4"/>
        <v>0.33823529411764708</v>
      </c>
      <c r="Q28" s="12">
        <f t="shared" si="5"/>
        <v>0.69439967767929089</v>
      </c>
      <c r="R28" s="10">
        <v>39</v>
      </c>
      <c r="S28" s="9">
        <f t="shared" si="6"/>
        <v>34</v>
      </c>
    </row>
    <row r="29" spans="1:19" ht="15.75" hidden="1" customHeight="1" x14ac:dyDescent="0.2">
      <c r="A29" s="9" t="str">
        <f t="shared" si="0"/>
        <v>Tom McMahon</v>
      </c>
      <c r="B29" s="9">
        <f t="shared" si="1"/>
        <v>5</v>
      </c>
      <c r="C29" s="9">
        <f>COUNTIFS(INPUT!$B:$B,$A29,INPUT!$E:$E,"&gt;0")</f>
        <v>14</v>
      </c>
      <c r="D29" s="10">
        <f>SUMIF(INPUT!$B:$B,$A29,INPUT!E:E)</f>
        <v>62</v>
      </c>
      <c r="E29" s="10">
        <f>SUMIF(INPUT!$B:$B,$A29,INPUT!F:F)</f>
        <v>58</v>
      </c>
      <c r="F29" s="10">
        <f>SUMIF(INPUT!$B:$B,$A29,INPUT!G:G)</f>
        <v>17</v>
      </c>
      <c r="G29" s="10">
        <f>SUMIF(INPUT!$B:$B,$A29,INPUT!H:H)</f>
        <v>5</v>
      </c>
      <c r="H29" s="10">
        <f>SUMIF(INPUT!$B:$B,$A29,INPUT!I:I)</f>
        <v>2</v>
      </c>
      <c r="I29" s="10">
        <f>SUMIF(INPUT!$B:$B,$A29,INPUT!J:J)</f>
        <v>2</v>
      </c>
      <c r="J29" s="10">
        <f>SUMIF(INPUT!$B:$B,$A29,INPUT!K:K)</f>
        <v>14</v>
      </c>
      <c r="K29" s="10">
        <f>SUMIF(INPUT!$B:$B,$A29,INPUT!L:L)</f>
        <v>2</v>
      </c>
      <c r="L29" s="10">
        <f>SUMIF(INPUT!$B:$B,$A29,INPUT!M:M)</f>
        <v>0</v>
      </c>
      <c r="M29" s="10">
        <f>SUMIF(INPUT!$B:$B,$A29,INPUT!N:N)</f>
        <v>1</v>
      </c>
      <c r="N29" s="12">
        <f t="shared" si="2"/>
        <v>0.29310344827586204</v>
      </c>
      <c r="O29" s="12">
        <f t="shared" si="3"/>
        <v>0.33870967741935482</v>
      </c>
      <c r="P29" s="12">
        <f t="shared" si="4"/>
        <v>0.37931034482758619</v>
      </c>
      <c r="Q29" s="12">
        <f t="shared" si="5"/>
        <v>0.71802002224694106</v>
      </c>
      <c r="R29" s="10">
        <v>31</v>
      </c>
      <c r="S29" s="9">
        <f t="shared" si="6"/>
        <v>40</v>
      </c>
    </row>
    <row r="30" spans="1:19" ht="15.75" hidden="1" customHeight="1" x14ac:dyDescent="0.2">
      <c r="A30" s="9" t="str">
        <f t="shared" si="0"/>
        <v>Mike Angelica</v>
      </c>
      <c r="B30" s="9">
        <f t="shared" si="1"/>
        <v>4</v>
      </c>
      <c r="C30" s="9">
        <f>COUNTIFS(INPUT!$B:$B,$A30,INPUT!$E:$E,"&gt;0")</f>
        <v>16</v>
      </c>
      <c r="D30" s="10">
        <f>SUMIF(INPUT!$B:$B,$A30,INPUT!E:E)</f>
        <v>66</v>
      </c>
      <c r="E30" s="10">
        <f>SUMIF(INPUT!$B:$B,$A30,INPUT!F:F)</f>
        <v>61</v>
      </c>
      <c r="F30" s="10">
        <f>SUMIF(INPUT!$B:$B,$A30,INPUT!G:G)</f>
        <v>15</v>
      </c>
      <c r="G30" s="10">
        <f>SUMIF(INPUT!$B:$B,$A30,INPUT!H:H)</f>
        <v>6</v>
      </c>
      <c r="H30" s="10">
        <f>SUMIF(INPUT!$B:$B,$A30,INPUT!I:I)</f>
        <v>1</v>
      </c>
      <c r="I30" s="10">
        <f>SUMIF(INPUT!$B:$B,$A30,INPUT!J:J)</f>
        <v>4</v>
      </c>
      <c r="J30" s="10">
        <f>SUMIF(INPUT!$B:$B,$A30,INPUT!K:K)</f>
        <v>14</v>
      </c>
      <c r="K30" s="10">
        <f>SUMIF(INPUT!$B:$B,$A30,INPUT!L:L)</f>
        <v>0</v>
      </c>
      <c r="L30" s="10">
        <f>SUMIF(INPUT!$B:$B,$A30,INPUT!M:M)</f>
        <v>1</v>
      </c>
      <c r="M30" s="10">
        <f>SUMIF(INPUT!$B:$B,$A30,INPUT!N:N)</f>
        <v>0</v>
      </c>
      <c r="N30" s="12">
        <f t="shared" si="2"/>
        <v>0.24590163934426229</v>
      </c>
      <c r="O30" s="12">
        <f t="shared" si="3"/>
        <v>0.30303030303030304</v>
      </c>
      <c r="P30" s="12">
        <f t="shared" si="4"/>
        <v>0.27868852459016391</v>
      </c>
      <c r="Q30" s="12">
        <f t="shared" si="5"/>
        <v>0.581718827620467</v>
      </c>
      <c r="R30" s="10">
        <v>28</v>
      </c>
      <c r="S30" s="9">
        <f t="shared" si="6"/>
        <v>51</v>
      </c>
    </row>
    <row r="31" spans="1:19" ht="15.75" hidden="1" customHeight="1" x14ac:dyDescent="0.2">
      <c r="A31" s="9" t="str">
        <f t="shared" si="0"/>
        <v>Tom Meadows</v>
      </c>
      <c r="B31" s="9">
        <f t="shared" si="1"/>
        <v>6</v>
      </c>
      <c r="C31" s="9">
        <f>COUNTIFS(INPUT!$B:$B,$A31,INPUT!$E:$E,"&gt;0")</f>
        <v>10</v>
      </c>
      <c r="D31" s="10">
        <f>SUMIF(INPUT!$B:$B,$A31,INPUT!E:E)</f>
        <v>43</v>
      </c>
      <c r="E31" s="10">
        <f>SUMIF(INPUT!$B:$B,$A31,INPUT!F:F)</f>
        <v>40</v>
      </c>
      <c r="F31" s="10">
        <f>SUMIF(INPUT!$B:$B,$A31,INPUT!G:G)</f>
        <v>12</v>
      </c>
      <c r="G31" s="10">
        <f>SUMIF(INPUT!$B:$B,$A31,INPUT!H:H)</f>
        <v>1</v>
      </c>
      <c r="H31" s="10">
        <f>SUMIF(INPUT!$B:$B,$A31,INPUT!I:I)</f>
        <v>2</v>
      </c>
      <c r="I31" s="10">
        <f>SUMIF(INPUT!$B:$B,$A31,INPUT!J:J)</f>
        <v>1</v>
      </c>
      <c r="J31" s="10">
        <f>SUMIF(INPUT!$B:$B,$A31,INPUT!K:K)</f>
        <v>11</v>
      </c>
      <c r="K31" s="10">
        <f>SUMIF(INPUT!$B:$B,$A31,INPUT!L:L)</f>
        <v>1</v>
      </c>
      <c r="L31" s="10">
        <f>SUMIF(INPUT!$B:$B,$A31,INPUT!M:M)</f>
        <v>0</v>
      </c>
      <c r="M31" s="10">
        <f>SUMIF(INPUT!$B:$B,$A31,INPUT!N:N)</f>
        <v>0</v>
      </c>
      <c r="N31" s="12">
        <f t="shared" si="2"/>
        <v>0.3</v>
      </c>
      <c r="O31" s="12">
        <f t="shared" si="3"/>
        <v>0.34883720930232559</v>
      </c>
      <c r="P31" s="12">
        <f t="shared" si="4"/>
        <v>0.32500000000000001</v>
      </c>
      <c r="Q31" s="12">
        <f t="shared" si="5"/>
        <v>0.6738372093023256</v>
      </c>
      <c r="R31" s="10">
        <v>40</v>
      </c>
      <c r="S31" s="9">
        <f t="shared" si="6"/>
        <v>37</v>
      </c>
    </row>
    <row r="32" spans="1:19" ht="15.75" hidden="1" customHeight="1" x14ac:dyDescent="0.2">
      <c r="A32" s="9" t="str">
        <f t="shared" si="0"/>
        <v>Mike Gebhardt</v>
      </c>
      <c r="B32" s="9">
        <f t="shared" si="1"/>
        <v>9</v>
      </c>
      <c r="C32" s="9">
        <f>COUNTIFS(INPUT!$B:$B,$A32,INPUT!$E:$E,"&gt;0")</f>
        <v>13</v>
      </c>
      <c r="D32" s="10">
        <f>SUMIF(INPUT!$B:$B,$A32,INPUT!E:E)</f>
        <v>58</v>
      </c>
      <c r="E32" s="10">
        <f>SUMIF(INPUT!$B:$B,$A32,INPUT!F:F)</f>
        <v>55</v>
      </c>
      <c r="F32" s="10">
        <f>SUMIF(INPUT!$B:$B,$A32,INPUT!G:G)</f>
        <v>15</v>
      </c>
      <c r="G32" s="10">
        <f>SUMIF(INPUT!$B:$B,$A32,INPUT!H:H)</f>
        <v>3</v>
      </c>
      <c r="H32" s="10">
        <f>SUMIF(INPUT!$B:$B,$A32,INPUT!I:I)</f>
        <v>1</v>
      </c>
      <c r="I32" s="10">
        <f>SUMIF(INPUT!$B:$B,$A32,INPUT!J:J)</f>
        <v>2</v>
      </c>
      <c r="J32" s="10">
        <f>SUMIF(INPUT!$B:$B,$A32,INPUT!K:K)</f>
        <v>14</v>
      </c>
      <c r="K32" s="10">
        <f>SUMIF(INPUT!$B:$B,$A32,INPUT!L:L)</f>
        <v>1</v>
      </c>
      <c r="L32" s="10">
        <f>SUMIF(INPUT!$B:$B,$A32,INPUT!M:M)</f>
        <v>0</v>
      </c>
      <c r="M32" s="10">
        <f>SUMIF(INPUT!$B:$B,$A32,INPUT!N:N)</f>
        <v>0</v>
      </c>
      <c r="N32" s="12">
        <f t="shared" si="2"/>
        <v>0.27272727272727271</v>
      </c>
      <c r="O32" s="12">
        <f t="shared" si="3"/>
        <v>0.31034482758620691</v>
      </c>
      <c r="P32" s="12">
        <f t="shared" si="4"/>
        <v>0.29090909090909089</v>
      </c>
      <c r="Q32" s="12">
        <f t="shared" si="5"/>
        <v>0.60125391849529786</v>
      </c>
      <c r="R32" s="10">
        <v>61</v>
      </c>
      <c r="S32" s="9">
        <f t="shared" si="6"/>
        <v>46</v>
      </c>
    </row>
    <row r="33" spans="1:19" ht="15.75" hidden="1" customHeight="1" x14ac:dyDescent="0.2">
      <c r="A33" s="9" t="str">
        <f t="shared" si="0"/>
        <v>Bob Farrell</v>
      </c>
      <c r="B33" s="9">
        <f t="shared" si="1"/>
        <v>9</v>
      </c>
      <c r="C33" s="9">
        <f>COUNTIFS(INPUT!$B:$B,$A33,INPUT!$E:$E,"&gt;0")</f>
        <v>12</v>
      </c>
      <c r="D33" s="10">
        <f>SUMIF(INPUT!$B:$B,$A33,INPUT!E:E)</f>
        <v>53</v>
      </c>
      <c r="E33" s="10">
        <f>SUMIF(INPUT!$B:$B,$A33,INPUT!F:F)</f>
        <v>50</v>
      </c>
      <c r="F33" s="10">
        <f>SUMIF(INPUT!$B:$B,$A33,INPUT!G:G)</f>
        <v>18</v>
      </c>
      <c r="G33" s="10">
        <f>SUMIF(INPUT!$B:$B,$A33,INPUT!H:H)</f>
        <v>9</v>
      </c>
      <c r="H33" s="10">
        <f>SUMIF(INPUT!$B:$B,$A33,INPUT!I:I)</f>
        <v>2</v>
      </c>
      <c r="I33" s="10">
        <f>SUMIF(INPUT!$B:$B,$A33,INPUT!J:J)</f>
        <v>1</v>
      </c>
      <c r="J33" s="10">
        <f>SUMIF(INPUT!$B:$B,$A33,INPUT!K:K)</f>
        <v>17</v>
      </c>
      <c r="K33" s="10">
        <f>SUMIF(INPUT!$B:$B,$A33,INPUT!L:L)</f>
        <v>0</v>
      </c>
      <c r="L33" s="10">
        <f>SUMIF(INPUT!$B:$B,$A33,INPUT!M:M)</f>
        <v>1</v>
      </c>
      <c r="M33" s="10">
        <f>SUMIF(INPUT!$B:$B,$A33,INPUT!N:N)</f>
        <v>0</v>
      </c>
      <c r="N33" s="12">
        <f t="shared" si="2"/>
        <v>0.36</v>
      </c>
      <c r="O33" s="12">
        <f t="shared" si="3"/>
        <v>0.39622641509433965</v>
      </c>
      <c r="P33" s="12">
        <f t="shared" si="4"/>
        <v>0.4</v>
      </c>
      <c r="Q33" s="12">
        <f t="shared" si="5"/>
        <v>0.79622641509433967</v>
      </c>
      <c r="R33" s="10">
        <v>59</v>
      </c>
      <c r="S33" s="9">
        <f t="shared" si="6"/>
        <v>21</v>
      </c>
    </row>
    <row r="34" spans="1:19" ht="15.75" hidden="1" customHeight="1" x14ac:dyDescent="0.2">
      <c r="A34" s="9" t="str">
        <f t="shared" ref="A34:A55" si="7">VLOOKUP(R34,RosterVL,2,FALSE)</f>
        <v>Gerald Brown</v>
      </c>
      <c r="B34" s="9">
        <f t="shared" ref="B34:B55" si="8">VLOOKUP(R34,RosterVL,3,FALSE)</f>
        <v>2</v>
      </c>
      <c r="C34" s="9">
        <f>COUNTIFS(INPUT!$B:$B,$A34,INPUT!$E:$E,"&gt;0")</f>
        <v>14</v>
      </c>
      <c r="D34" s="10">
        <f>SUMIF(INPUT!$B:$B,$A34,INPUT!E:E)</f>
        <v>48</v>
      </c>
      <c r="E34" s="10">
        <f>SUMIF(INPUT!$B:$B,$A34,INPUT!F:F)</f>
        <v>45</v>
      </c>
      <c r="F34" s="10">
        <f>SUMIF(INPUT!$B:$B,$A34,INPUT!G:G)</f>
        <v>16</v>
      </c>
      <c r="G34" s="10">
        <f>SUMIF(INPUT!$B:$B,$A34,INPUT!H:H)</f>
        <v>2</v>
      </c>
      <c r="H34" s="10">
        <f>SUMIF(INPUT!$B:$B,$A34,INPUT!I:I)</f>
        <v>2</v>
      </c>
      <c r="I34" s="10">
        <f>SUMIF(INPUT!$B:$B,$A34,INPUT!J:J)</f>
        <v>1</v>
      </c>
      <c r="J34" s="10">
        <f>SUMIF(INPUT!$B:$B,$A34,INPUT!K:K)</f>
        <v>16</v>
      </c>
      <c r="K34" s="10">
        <f>SUMIF(INPUT!$B:$B,$A34,INPUT!L:L)</f>
        <v>0</v>
      </c>
      <c r="L34" s="10">
        <f>SUMIF(INPUT!$B:$B,$A34,INPUT!M:M)</f>
        <v>0</v>
      </c>
      <c r="M34" s="10">
        <f>SUMIF(INPUT!$B:$B,$A34,INPUT!N:N)</f>
        <v>0</v>
      </c>
      <c r="N34" s="12">
        <f t="shared" ref="N34:N55" si="9">IF(E34=0,0,F34/E34)</f>
        <v>0.35555555555555557</v>
      </c>
      <c r="O34" s="12">
        <f t="shared" ref="O34:O55" si="10">IF(E34=0,0,((F34+H34+I34)/(E34+H34+I34)))</f>
        <v>0.39583333333333331</v>
      </c>
      <c r="P34" s="12">
        <f t="shared" ref="P34:P55" si="11">IF(E34=0,0,((J34+(K34*2)+(L34*3)+(M34*4))/(E34)))</f>
        <v>0.35555555555555557</v>
      </c>
      <c r="Q34" s="12">
        <f t="shared" ref="Q34:Q55" si="12">O34+P34</f>
        <v>0.75138888888888888</v>
      </c>
      <c r="R34" s="10">
        <v>12</v>
      </c>
      <c r="S34" s="9">
        <f t="shared" ref="S34:S55" si="13">RANK(N34,N:N,0)</f>
        <v>22</v>
      </c>
    </row>
    <row r="35" spans="1:19" ht="15.75" hidden="1" customHeight="1" x14ac:dyDescent="0.2">
      <c r="A35" s="9" t="str">
        <f t="shared" si="7"/>
        <v>Mark Connoley</v>
      </c>
      <c r="B35" s="9">
        <f t="shared" si="8"/>
        <v>5</v>
      </c>
      <c r="C35" s="9">
        <f>COUNTIFS(INPUT!$B:$B,$A35,INPUT!$E:$E,"&gt;0")</f>
        <v>16</v>
      </c>
      <c r="D35" s="10">
        <f>SUMIF(INPUT!$B:$B,$A35,INPUT!E:E)</f>
        <v>73</v>
      </c>
      <c r="E35" s="10">
        <f>SUMIF(INPUT!$B:$B,$A35,INPUT!F:F)</f>
        <v>67</v>
      </c>
      <c r="F35" s="10">
        <f>SUMIF(INPUT!$B:$B,$A35,INPUT!G:G)</f>
        <v>23</v>
      </c>
      <c r="G35" s="10">
        <f>SUMIF(INPUT!$B:$B,$A35,INPUT!H:H)</f>
        <v>7</v>
      </c>
      <c r="H35" s="10">
        <f>SUMIF(INPUT!$B:$B,$A35,INPUT!I:I)</f>
        <v>5</v>
      </c>
      <c r="I35" s="10">
        <f>SUMIF(INPUT!$B:$B,$A35,INPUT!J:J)</f>
        <v>1</v>
      </c>
      <c r="J35" s="10">
        <f>SUMIF(INPUT!$B:$B,$A35,INPUT!K:K)</f>
        <v>19</v>
      </c>
      <c r="K35" s="10">
        <f>SUMIF(INPUT!$B:$B,$A35,INPUT!L:L)</f>
        <v>3</v>
      </c>
      <c r="L35" s="10">
        <f>SUMIF(INPUT!$B:$B,$A35,INPUT!M:M)</f>
        <v>1</v>
      </c>
      <c r="M35" s="10">
        <f>SUMIF(INPUT!$B:$B,$A35,INPUT!N:N)</f>
        <v>0</v>
      </c>
      <c r="N35" s="12">
        <f t="shared" si="9"/>
        <v>0.34328358208955223</v>
      </c>
      <c r="O35" s="12">
        <f t="shared" si="10"/>
        <v>0.39726027397260272</v>
      </c>
      <c r="P35" s="12">
        <f t="shared" si="11"/>
        <v>0.41791044776119401</v>
      </c>
      <c r="Q35" s="12">
        <f t="shared" si="12"/>
        <v>0.81517072173379668</v>
      </c>
      <c r="R35" s="10">
        <v>36</v>
      </c>
      <c r="S35" s="9">
        <f t="shared" si="13"/>
        <v>27</v>
      </c>
    </row>
    <row r="36" spans="1:19" ht="15.75" hidden="1" customHeight="1" x14ac:dyDescent="0.2">
      <c r="A36" s="9" t="str">
        <f t="shared" si="7"/>
        <v>Adam Wiesehan</v>
      </c>
      <c r="B36" s="9">
        <f t="shared" si="8"/>
        <v>7</v>
      </c>
      <c r="C36" s="9">
        <f>COUNTIFS(INPUT!$B:$B,$A36,INPUT!$E:$E,"&gt;0")</f>
        <v>14</v>
      </c>
      <c r="D36" s="10">
        <f>SUMIF(INPUT!$B:$B,$A36,INPUT!E:E)</f>
        <v>62</v>
      </c>
      <c r="E36" s="10">
        <f>SUMIF(INPUT!$B:$B,$A36,INPUT!F:F)</f>
        <v>55</v>
      </c>
      <c r="F36" s="10">
        <f>SUMIF(INPUT!$B:$B,$A36,INPUT!G:G)</f>
        <v>16</v>
      </c>
      <c r="G36" s="10">
        <f>SUMIF(INPUT!$B:$B,$A36,INPUT!H:H)</f>
        <v>17</v>
      </c>
      <c r="H36" s="10">
        <f>SUMIF(INPUT!$B:$B,$A36,INPUT!I:I)</f>
        <v>5</v>
      </c>
      <c r="I36" s="10">
        <f>SUMIF(INPUT!$B:$B,$A36,INPUT!J:J)</f>
        <v>2</v>
      </c>
      <c r="J36" s="10">
        <f>SUMIF(INPUT!$B:$B,$A36,INPUT!K:K)</f>
        <v>11</v>
      </c>
      <c r="K36" s="10">
        <f>SUMIF(INPUT!$B:$B,$A36,INPUT!L:L)</f>
        <v>2</v>
      </c>
      <c r="L36" s="10">
        <f>SUMIF(INPUT!$B:$B,$A36,INPUT!M:M)</f>
        <v>1</v>
      </c>
      <c r="M36" s="10">
        <f>SUMIF(INPUT!$B:$B,$A36,INPUT!N:N)</f>
        <v>2</v>
      </c>
      <c r="N36" s="12">
        <f t="shared" si="9"/>
        <v>0.29090909090909089</v>
      </c>
      <c r="O36" s="12">
        <f t="shared" si="10"/>
        <v>0.37096774193548387</v>
      </c>
      <c r="P36" s="12">
        <f t="shared" si="11"/>
        <v>0.47272727272727272</v>
      </c>
      <c r="Q36" s="12">
        <f t="shared" si="12"/>
        <v>0.84369501466275665</v>
      </c>
      <c r="R36" s="10">
        <v>49</v>
      </c>
      <c r="S36" s="9">
        <f t="shared" si="13"/>
        <v>41</v>
      </c>
    </row>
    <row r="37" spans="1:19" ht="15.75" hidden="1" customHeight="1" x14ac:dyDescent="0.2">
      <c r="A37" s="9" t="str">
        <f t="shared" si="7"/>
        <v>Mike Jung</v>
      </c>
      <c r="B37" s="9">
        <f t="shared" si="8"/>
        <v>2</v>
      </c>
      <c r="C37" s="9">
        <f>COUNTIFS(INPUT!$B:$B,$A37,INPUT!$E:$E,"&gt;0")</f>
        <v>14</v>
      </c>
      <c r="D37" s="10">
        <f>SUMIF(INPUT!$B:$B,$A37,INPUT!E:E)</f>
        <v>59</v>
      </c>
      <c r="E37" s="10">
        <f>SUMIF(INPUT!$B:$B,$A37,INPUT!F:F)</f>
        <v>58</v>
      </c>
      <c r="F37" s="10">
        <f>SUMIF(INPUT!$B:$B,$A37,INPUT!G:G)</f>
        <v>20</v>
      </c>
      <c r="G37" s="10">
        <f>SUMIF(INPUT!$B:$B,$A37,INPUT!H:H)</f>
        <v>4</v>
      </c>
      <c r="H37" s="10">
        <f>SUMIF(INPUT!$B:$B,$A37,INPUT!I:I)</f>
        <v>1</v>
      </c>
      <c r="I37" s="10">
        <f>SUMIF(INPUT!$B:$B,$A37,INPUT!J:J)</f>
        <v>0</v>
      </c>
      <c r="J37" s="10">
        <f>SUMIF(INPUT!$B:$B,$A37,INPUT!K:K)</f>
        <v>17</v>
      </c>
      <c r="K37" s="10">
        <f>SUMIF(INPUT!$B:$B,$A37,INPUT!L:L)</f>
        <v>2</v>
      </c>
      <c r="L37" s="10">
        <f>SUMIF(INPUT!$B:$B,$A37,INPUT!M:M)</f>
        <v>1</v>
      </c>
      <c r="M37" s="10">
        <f>SUMIF(INPUT!$B:$B,$A37,INPUT!N:N)</f>
        <v>0</v>
      </c>
      <c r="N37" s="12">
        <f t="shared" si="9"/>
        <v>0.34482758620689657</v>
      </c>
      <c r="O37" s="12">
        <f t="shared" si="10"/>
        <v>0.3559322033898305</v>
      </c>
      <c r="P37" s="12">
        <f t="shared" si="11"/>
        <v>0.41379310344827586</v>
      </c>
      <c r="Q37" s="12">
        <f t="shared" si="12"/>
        <v>0.76972530683810636</v>
      </c>
      <c r="R37" s="10">
        <v>13</v>
      </c>
      <c r="S37" s="9">
        <f t="shared" si="13"/>
        <v>26</v>
      </c>
    </row>
    <row r="38" spans="1:19" ht="15.75" hidden="1" customHeight="1" x14ac:dyDescent="0.2">
      <c r="A38" s="9" t="str">
        <f t="shared" si="7"/>
        <v>Joe Mathes</v>
      </c>
      <c r="B38" s="9">
        <f t="shared" si="8"/>
        <v>6</v>
      </c>
      <c r="C38" s="9">
        <f>COUNTIFS(INPUT!$B:$B,$A38,INPUT!$E:$E,"&gt;0")</f>
        <v>15</v>
      </c>
      <c r="D38" s="10">
        <f>SUMIF(INPUT!$B:$B,$A38,INPUT!E:E)</f>
        <v>66</v>
      </c>
      <c r="E38" s="10">
        <f>SUMIF(INPUT!$B:$B,$A38,INPUT!F:F)</f>
        <v>56</v>
      </c>
      <c r="F38" s="10">
        <f>SUMIF(INPUT!$B:$B,$A38,INPUT!G:G)</f>
        <v>16</v>
      </c>
      <c r="G38" s="10">
        <f>SUMIF(INPUT!$B:$B,$A38,INPUT!H:H)</f>
        <v>5</v>
      </c>
      <c r="H38" s="10">
        <f>SUMIF(INPUT!$B:$B,$A38,INPUT!I:I)</f>
        <v>6</v>
      </c>
      <c r="I38" s="10">
        <f>SUMIF(INPUT!$B:$B,$A38,INPUT!J:J)</f>
        <v>4</v>
      </c>
      <c r="J38" s="10">
        <f>SUMIF(INPUT!$B:$B,$A38,INPUT!K:K)</f>
        <v>14</v>
      </c>
      <c r="K38" s="10">
        <f>SUMIF(INPUT!$B:$B,$A38,INPUT!L:L)</f>
        <v>2</v>
      </c>
      <c r="L38" s="10">
        <f>SUMIF(INPUT!$B:$B,$A38,INPUT!M:M)</f>
        <v>0</v>
      </c>
      <c r="M38" s="10">
        <f>SUMIF(INPUT!$B:$B,$A38,INPUT!N:N)</f>
        <v>0</v>
      </c>
      <c r="N38" s="12">
        <f t="shared" si="9"/>
        <v>0.2857142857142857</v>
      </c>
      <c r="O38" s="12">
        <f t="shared" si="10"/>
        <v>0.39393939393939392</v>
      </c>
      <c r="P38" s="12">
        <f t="shared" si="11"/>
        <v>0.32142857142857145</v>
      </c>
      <c r="Q38" s="12">
        <f t="shared" si="12"/>
        <v>0.71536796536796543</v>
      </c>
      <c r="R38" s="10">
        <v>38</v>
      </c>
      <c r="S38" s="9">
        <f t="shared" si="13"/>
        <v>45</v>
      </c>
    </row>
    <row r="39" spans="1:19" ht="15.75" customHeight="1" x14ac:dyDescent="0.2">
      <c r="A39" s="9" t="str">
        <f t="shared" si="7"/>
        <v>Sam Scharenberg</v>
      </c>
      <c r="B39" s="9">
        <f t="shared" si="8"/>
        <v>8</v>
      </c>
      <c r="C39" s="9">
        <f>COUNTIFS(INPUT!$B:$B,$A39,INPUT!$E:$E,"&gt;0")</f>
        <v>12</v>
      </c>
      <c r="D39" s="10">
        <f>SUMIF(INPUT!$B:$B,$A39,INPUT!E:E)</f>
        <v>55</v>
      </c>
      <c r="E39" s="10">
        <f>SUMIF(INPUT!$B:$B,$A39,INPUT!F:F)</f>
        <v>54</v>
      </c>
      <c r="F39" s="10">
        <f>SUMIF(INPUT!$B:$B,$A39,INPUT!G:G)</f>
        <v>20</v>
      </c>
      <c r="G39" s="10">
        <f>SUMIF(INPUT!$B:$B,$A39,INPUT!H:H)</f>
        <v>5</v>
      </c>
      <c r="H39" s="10">
        <f>SUMIF(INPUT!$B:$B,$A39,INPUT!I:I)</f>
        <v>0</v>
      </c>
      <c r="I39" s="10">
        <f>SUMIF(INPUT!$B:$B,$A39,INPUT!J:J)</f>
        <v>1</v>
      </c>
      <c r="J39" s="10">
        <f>SUMIF(INPUT!$B:$B,$A39,INPUT!K:K)</f>
        <v>17</v>
      </c>
      <c r="K39" s="10">
        <f>SUMIF(INPUT!$B:$B,$A39,INPUT!L:L)</f>
        <v>2</v>
      </c>
      <c r="L39" s="10">
        <f>SUMIF(INPUT!$B:$B,$A39,INPUT!M:M)</f>
        <v>1</v>
      </c>
      <c r="M39" s="10">
        <f>SUMIF(INPUT!$B:$B,$A39,INPUT!N:N)</f>
        <v>0</v>
      </c>
      <c r="N39" s="12">
        <f t="shared" si="9"/>
        <v>0.37037037037037035</v>
      </c>
      <c r="O39" s="12">
        <f t="shared" si="10"/>
        <v>0.38181818181818183</v>
      </c>
      <c r="P39" s="12">
        <f t="shared" si="11"/>
        <v>0.44444444444444442</v>
      </c>
      <c r="Q39" s="12">
        <f t="shared" si="12"/>
        <v>0.82626262626262625</v>
      </c>
      <c r="R39" s="10">
        <v>56</v>
      </c>
      <c r="S39" s="9">
        <f t="shared" si="13"/>
        <v>17</v>
      </c>
    </row>
    <row r="40" spans="1:19" ht="15.75" hidden="1" customHeight="1" x14ac:dyDescent="0.2">
      <c r="A40" s="9" t="str">
        <f t="shared" si="7"/>
        <v>Jim Schlereth</v>
      </c>
      <c r="B40" s="9">
        <f t="shared" si="8"/>
        <v>3</v>
      </c>
      <c r="C40" s="9">
        <f>COUNTIFS(INPUT!$B:$B,$A40,INPUT!$E:$E,"&gt;0")</f>
        <v>8</v>
      </c>
      <c r="D40" s="10">
        <f>SUMIF(INPUT!$B:$B,$A40,INPUT!E:E)</f>
        <v>34</v>
      </c>
      <c r="E40" s="10">
        <f>SUMIF(INPUT!$B:$B,$A40,INPUT!F:F)</f>
        <v>32</v>
      </c>
      <c r="F40" s="10">
        <f>SUMIF(INPUT!$B:$B,$A40,INPUT!G:G)</f>
        <v>5</v>
      </c>
      <c r="G40" s="10">
        <f>SUMIF(INPUT!$B:$B,$A40,INPUT!H:H)</f>
        <v>1</v>
      </c>
      <c r="H40" s="10">
        <f>SUMIF(INPUT!$B:$B,$A40,INPUT!I:I)</f>
        <v>1</v>
      </c>
      <c r="I40" s="10">
        <f>SUMIF(INPUT!$B:$B,$A40,INPUT!J:J)</f>
        <v>1</v>
      </c>
      <c r="J40" s="10">
        <f>SUMIF(INPUT!$B:$B,$A40,INPUT!K:K)</f>
        <v>5</v>
      </c>
      <c r="K40" s="10">
        <f>SUMIF(INPUT!$B:$B,$A40,INPUT!L:L)</f>
        <v>0</v>
      </c>
      <c r="L40" s="10">
        <f>SUMIF(INPUT!$B:$B,$A40,INPUT!M:M)</f>
        <v>0</v>
      </c>
      <c r="M40" s="10">
        <f>SUMIF(INPUT!$B:$B,$A40,INPUT!N:N)</f>
        <v>0</v>
      </c>
      <c r="N40" s="12">
        <f t="shared" si="9"/>
        <v>0.15625</v>
      </c>
      <c r="O40" s="12">
        <f t="shared" si="10"/>
        <v>0.20588235294117646</v>
      </c>
      <c r="P40" s="12">
        <f t="shared" si="11"/>
        <v>0.15625</v>
      </c>
      <c r="Q40" s="12">
        <f t="shared" si="12"/>
        <v>0.36213235294117646</v>
      </c>
      <c r="R40" s="10">
        <v>22</v>
      </c>
      <c r="S40" s="9">
        <f t="shared" si="13"/>
        <v>61</v>
      </c>
    </row>
    <row r="41" spans="1:19" ht="15.75" hidden="1" customHeight="1" x14ac:dyDescent="0.2">
      <c r="A41" s="9" t="str">
        <f t="shared" si="7"/>
        <v>Marty Plassmeyer</v>
      </c>
      <c r="B41" s="9">
        <f t="shared" si="8"/>
        <v>8</v>
      </c>
      <c r="C41" s="9">
        <f>COUNTIFS(INPUT!$B:$B,$A41,INPUT!$E:$E,"&gt;0")</f>
        <v>12</v>
      </c>
      <c r="D41" s="10">
        <f>SUMIF(INPUT!$B:$B,$A41,INPUT!E:E)</f>
        <v>58</v>
      </c>
      <c r="E41" s="10">
        <f>SUMIF(INPUT!$B:$B,$A41,INPUT!F:F)</f>
        <v>57</v>
      </c>
      <c r="F41" s="10">
        <f>SUMIF(INPUT!$B:$B,$A41,INPUT!G:G)</f>
        <v>20</v>
      </c>
      <c r="G41" s="10">
        <f>SUMIF(INPUT!$B:$B,$A41,INPUT!H:H)</f>
        <v>9</v>
      </c>
      <c r="H41" s="10">
        <f>SUMIF(INPUT!$B:$B,$A41,INPUT!I:I)</f>
        <v>1</v>
      </c>
      <c r="I41" s="10">
        <f>SUMIF(INPUT!$B:$B,$A41,INPUT!J:J)</f>
        <v>0</v>
      </c>
      <c r="J41" s="10">
        <f>SUMIF(INPUT!$B:$B,$A41,INPUT!K:K)</f>
        <v>17</v>
      </c>
      <c r="K41" s="10">
        <f>SUMIF(INPUT!$B:$B,$A41,INPUT!L:L)</f>
        <v>2</v>
      </c>
      <c r="L41" s="10">
        <f>SUMIF(INPUT!$B:$B,$A41,INPUT!M:M)</f>
        <v>1</v>
      </c>
      <c r="M41" s="10">
        <f>SUMIF(INPUT!$B:$B,$A41,INPUT!N:N)</f>
        <v>0</v>
      </c>
      <c r="N41" s="12">
        <f t="shared" si="9"/>
        <v>0.35087719298245612</v>
      </c>
      <c r="O41" s="12">
        <f t="shared" si="10"/>
        <v>0.36206896551724138</v>
      </c>
      <c r="P41" s="12">
        <f t="shared" si="11"/>
        <v>0.42105263157894735</v>
      </c>
      <c r="Q41" s="12">
        <f t="shared" si="12"/>
        <v>0.78312159709618867</v>
      </c>
      <c r="R41" s="10">
        <v>54</v>
      </c>
      <c r="S41" s="9">
        <f t="shared" si="13"/>
        <v>24</v>
      </c>
    </row>
    <row r="42" spans="1:19" ht="15.75" hidden="1" customHeight="1" x14ac:dyDescent="0.2">
      <c r="A42" s="9" t="str">
        <f t="shared" si="7"/>
        <v>Matt Eike</v>
      </c>
      <c r="B42" s="9">
        <f t="shared" si="8"/>
        <v>3</v>
      </c>
      <c r="C42" s="9">
        <f>COUNTIFS(INPUT!$B:$B,$A42,INPUT!$E:$E,"&gt;0")</f>
        <v>16</v>
      </c>
      <c r="D42" s="10">
        <f>SUMIF(INPUT!$B:$B,$A42,INPUT!E:E)</f>
        <v>72</v>
      </c>
      <c r="E42" s="10">
        <f>SUMIF(INPUT!$B:$B,$A42,INPUT!F:F)</f>
        <v>62</v>
      </c>
      <c r="F42" s="10">
        <f>SUMIF(INPUT!$B:$B,$A42,INPUT!G:G)</f>
        <v>19</v>
      </c>
      <c r="G42" s="10">
        <f>SUMIF(INPUT!$B:$B,$A42,INPUT!H:H)</f>
        <v>4</v>
      </c>
      <c r="H42" s="10">
        <f>SUMIF(INPUT!$B:$B,$A42,INPUT!I:I)</f>
        <v>9</v>
      </c>
      <c r="I42" s="10">
        <f>SUMIF(INPUT!$B:$B,$A42,INPUT!J:J)</f>
        <v>1</v>
      </c>
      <c r="J42" s="10">
        <f>SUMIF(INPUT!$B:$B,$A42,INPUT!K:K)</f>
        <v>16</v>
      </c>
      <c r="K42" s="10">
        <f>SUMIF(INPUT!$B:$B,$A42,INPUT!L:L)</f>
        <v>3</v>
      </c>
      <c r="L42" s="10">
        <f>SUMIF(INPUT!$B:$B,$A42,INPUT!M:M)</f>
        <v>0</v>
      </c>
      <c r="M42" s="10">
        <f>SUMIF(INPUT!$B:$B,$A42,INPUT!N:N)</f>
        <v>0</v>
      </c>
      <c r="N42" s="12">
        <f t="shared" si="9"/>
        <v>0.30645161290322581</v>
      </c>
      <c r="O42" s="12">
        <f t="shared" si="10"/>
        <v>0.40277777777777779</v>
      </c>
      <c r="P42" s="12">
        <f t="shared" si="11"/>
        <v>0.35483870967741937</v>
      </c>
      <c r="Q42" s="12">
        <f t="shared" si="12"/>
        <v>0.75761648745519716</v>
      </c>
      <c r="R42" s="10">
        <v>20</v>
      </c>
      <c r="S42" s="9">
        <f t="shared" si="13"/>
        <v>35</v>
      </c>
    </row>
    <row r="43" spans="1:19" ht="15.75" hidden="1" customHeight="1" x14ac:dyDescent="0.2">
      <c r="A43" s="9" t="str">
        <f t="shared" si="7"/>
        <v>Tyler Rosen</v>
      </c>
      <c r="B43" s="9">
        <f t="shared" si="8"/>
        <v>9</v>
      </c>
      <c r="C43" s="9">
        <f>COUNTIFS(INPUT!$B:$B,$A43,INPUT!$E:$E,"&gt;0")</f>
        <v>12</v>
      </c>
      <c r="D43" s="10">
        <f>SUMIF(INPUT!$B:$B,$A43,INPUT!E:E)</f>
        <v>54</v>
      </c>
      <c r="E43" s="10">
        <f>SUMIF(INPUT!$B:$B,$A43,INPUT!F:F)</f>
        <v>53</v>
      </c>
      <c r="F43" s="10">
        <f>SUMIF(INPUT!$B:$B,$A43,INPUT!G:G)</f>
        <v>14</v>
      </c>
      <c r="G43" s="10">
        <f>SUMIF(INPUT!$B:$B,$A43,INPUT!H:H)</f>
        <v>3</v>
      </c>
      <c r="H43" s="10">
        <f>SUMIF(INPUT!$B:$B,$A43,INPUT!I:I)</f>
        <v>1</v>
      </c>
      <c r="I43" s="10">
        <f>SUMIF(INPUT!$B:$B,$A43,INPUT!J:J)</f>
        <v>0</v>
      </c>
      <c r="J43" s="10">
        <f>SUMIF(INPUT!$B:$B,$A43,INPUT!K:K)</f>
        <v>10</v>
      </c>
      <c r="K43" s="10">
        <f>SUMIF(INPUT!$B:$B,$A43,INPUT!L:L)</f>
        <v>2</v>
      </c>
      <c r="L43" s="10">
        <f>SUMIF(INPUT!$B:$B,$A43,INPUT!M:M)</f>
        <v>1</v>
      </c>
      <c r="M43" s="10">
        <f>SUMIF(INPUT!$B:$B,$A43,INPUT!N:N)</f>
        <v>1</v>
      </c>
      <c r="N43" s="12">
        <f t="shared" si="9"/>
        <v>0.26415094339622641</v>
      </c>
      <c r="O43" s="12">
        <f t="shared" si="10"/>
        <v>0.27777777777777779</v>
      </c>
      <c r="P43" s="12">
        <f t="shared" si="11"/>
        <v>0.39622641509433965</v>
      </c>
      <c r="Q43" s="12">
        <f t="shared" si="12"/>
        <v>0.67400419287211744</v>
      </c>
      <c r="R43" s="10">
        <v>64</v>
      </c>
      <c r="S43" s="9">
        <f t="shared" si="13"/>
        <v>50</v>
      </c>
    </row>
    <row r="44" spans="1:19" ht="15.75" hidden="1" customHeight="1" x14ac:dyDescent="0.2">
      <c r="A44" s="9" t="str">
        <f t="shared" si="7"/>
        <v>Gabe Brown</v>
      </c>
      <c r="B44" s="9">
        <f t="shared" si="8"/>
        <v>3</v>
      </c>
      <c r="C44" s="9">
        <f>COUNTIFS(INPUT!$B:$B,$A44,INPUT!$E:$E,"&gt;0")</f>
        <v>9</v>
      </c>
      <c r="D44" s="10">
        <f>SUMIF(INPUT!$B:$B,$A44,INPUT!E:E)</f>
        <v>32</v>
      </c>
      <c r="E44" s="10">
        <f>SUMIF(INPUT!$B:$B,$A44,INPUT!F:F)</f>
        <v>31</v>
      </c>
      <c r="F44" s="10">
        <f>SUMIF(INPUT!$B:$B,$A44,INPUT!G:G)</f>
        <v>7</v>
      </c>
      <c r="G44" s="10">
        <f>SUMIF(INPUT!$B:$B,$A44,INPUT!H:H)</f>
        <v>1</v>
      </c>
      <c r="H44" s="10">
        <f>SUMIF(INPUT!$B:$B,$A44,INPUT!I:I)</f>
        <v>1</v>
      </c>
      <c r="I44" s="10">
        <f>SUMIF(INPUT!$B:$B,$A44,INPUT!J:J)</f>
        <v>0</v>
      </c>
      <c r="J44" s="10">
        <f>SUMIF(INPUT!$B:$B,$A44,INPUT!K:K)</f>
        <v>7</v>
      </c>
      <c r="K44" s="10">
        <f>SUMIF(INPUT!$B:$B,$A44,INPUT!L:L)</f>
        <v>0</v>
      </c>
      <c r="L44" s="10">
        <f>SUMIF(INPUT!$B:$B,$A44,INPUT!M:M)</f>
        <v>0</v>
      </c>
      <c r="M44" s="10">
        <f>SUMIF(INPUT!$B:$B,$A44,INPUT!N:N)</f>
        <v>0</v>
      </c>
      <c r="N44" s="12">
        <f t="shared" si="9"/>
        <v>0.22580645161290322</v>
      </c>
      <c r="O44" s="12">
        <f t="shared" si="10"/>
        <v>0.25</v>
      </c>
      <c r="P44" s="12">
        <f t="shared" si="11"/>
        <v>0.22580645161290322</v>
      </c>
      <c r="Q44" s="12">
        <f t="shared" si="12"/>
        <v>0.47580645161290325</v>
      </c>
      <c r="R44" s="10">
        <v>21</v>
      </c>
      <c r="S44" s="9">
        <f t="shared" si="13"/>
        <v>54</v>
      </c>
    </row>
    <row r="45" spans="1:19" ht="15.75" hidden="1" customHeight="1" x14ac:dyDescent="0.2">
      <c r="A45" s="9" t="str">
        <f t="shared" si="7"/>
        <v>Jim Gangloff</v>
      </c>
      <c r="B45" s="9">
        <f t="shared" si="8"/>
        <v>3</v>
      </c>
      <c r="C45" s="9">
        <f>COUNTIFS(INPUT!$B:$B,$A45,INPUT!$E:$E,"&gt;0")</f>
        <v>10</v>
      </c>
      <c r="D45" s="10">
        <f>SUMIF(INPUT!$B:$B,$A45,INPUT!E:E)</f>
        <v>51</v>
      </c>
      <c r="E45" s="10">
        <f>SUMIF(INPUT!$B:$B,$A45,INPUT!F:F)</f>
        <v>46</v>
      </c>
      <c r="F45" s="10">
        <f>SUMIF(INPUT!$B:$B,$A45,INPUT!G:G)</f>
        <v>15</v>
      </c>
      <c r="G45" s="10">
        <f>SUMIF(INPUT!$B:$B,$A45,INPUT!H:H)</f>
        <v>2</v>
      </c>
      <c r="H45" s="10">
        <f>SUMIF(INPUT!$B:$B,$A45,INPUT!I:I)</f>
        <v>5</v>
      </c>
      <c r="I45" s="10">
        <f>SUMIF(INPUT!$B:$B,$A45,INPUT!J:J)</f>
        <v>0</v>
      </c>
      <c r="J45" s="10">
        <f>SUMIF(INPUT!$B:$B,$A45,INPUT!K:K)</f>
        <v>15</v>
      </c>
      <c r="K45" s="10">
        <f>SUMIF(INPUT!$B:$B,$A45,INPUT!L:L)</f>
        <v>0</v>
      </c>
      <c r="L45" s="10">
        <f>SUMIF(INPUT!$B:$B,$A45,INPUT!M:M)</f>
        <v>0</v>
      </c>
      <c r="M45" s="10">
        <f>SUMIF(INPUT!$B:$B,$A45,INPUT!N:N)</f>
        <v>0</v>
      </c>
      <c r="N45" s="12">
        <f t="shared" si="9"/>
        <v>0.32608695652173914</v>
      </c>
      <c r="O45" s="12">
        <f t="shared" si="10"/>
        <v>0.39215686274509803</v>
      </c>
      <c r="P45" s="12">
        <f t="shared" si="11"/>
        <v>0.32608695652173914</v>
      </c>
      <c r="Q45" s="12">
        <f t="shared" si="12"/>
        <v>0.71824381926683722</v>
      </c>
      <c r="R45" s="10">
        <v>17</v>
      </c>
      <c r="S45" s="9">
        <f t="shared" si="13"/>
        <v>30</v>
      </c>
    </row>
    <row r="46" spans="1:19" ht="15.75" customHeight="1" x14ac:dyDescent="0.2">
      <c r="A46" s="9" t="str">
        <f t="shared" si="7"/>
        <v>Dave Kohring</v>
      </c>
      <c r="B46" s="9">
        <f t="shared" si="8"/>
        <v>1</v>
      </c>
      <c r="C46" s="9">
        <f>COUNTIFS(INPUT!$B:$B,$A46,INPUT!$E:$E,"&gt;0")</f>
        <v>14</v>
      </c>
      <c r="D46" s="10">
        <f>SUMIF(INPUT!$B:$B,$A46,INPUT!E:E)</f>
        <v>70</v>
      </c>
      <c r="E46" s="10">
        <f>SUMIF(INPUT!$B:$B,$A46,INPUT!F:F)</f>
        <v>69</v>
      </c>
      <c r="F46" s="10">
        <f>SUMIF(INPUT!$B:$B,$A46,INPUT!G:G)</f>
        <v>25</v>
      </c>
      <c r="G46" s="10">
        <f>SUMIF(INPUT!$B:$B,$A46,INPUT!H:H)</f>
        <v>5</v>
      </c>
      <c r="H46" s="10">
        <f>SUMIF(INPUT!$B:$B,$A46,INPUT!I:I)</f>
        <v>0</v>
      </c>
      <c r="I46" s="10">
        <f>SUMIF(INPUT!$B:$B,$A46,INPUT!J:J)</f>
        <v>1</v>
      </c>
      <c r="J46" s="10">
        <f>SUMIF(INPUT!$B:$B,$A46,INPUT!K:K)</f>
        <v>25</v>
      </c>
      <c r="K46" s="10">
        <f>SUMIF(INPUT!$B:$B,$A46,INPUT!L:L)</f>
        <v>0</v>
      </c>
      <c r="L46" s="10">
        <f>SUMIF(INPUT!$B:$B,$A46,INPUT!M:M)</f>
        <v>0</v>
      </c>
      <c r="M46" s="10">
        <f>SUMIF(INPUT!$B:$B,$A46,INPUT!N:N)</f>
        <v>0</v>
      </c>
      <c r="N46" s="12">
        <f t="shared" si="9"/>
        <v>0.36231884057971014</v>
      </c>
      <c r="O46" s="12">
        <f t="shared" si="10"/>
        <v>0.37142857142857144</v>
      </c>
      <c r="P46" s="12">
        <f t="shared" si="11"/>
        <v>0.36231884057971014</v>
      </c>
      <c r="Q46" s="12">
        <f t="shared" si="12"/>
        <v>0.73374741200828164</v>
      </c>
      <c r="R46" s="10">
        <v>4</v>
      </c>
      <c r="S46" s="9">
        <f t="shared" si="13"/>
        <v>18</v>
      </c>
    </row>
    <row r="47" spans="1:19" ht="15.75" hidden="1" customHeight="1" x14ac:dyDescent="0.2">
      <c r="A47" s="9" t="str">
        <f t="shared" si="7"/>
        <v>Steven Dooley</v>
      </c>
      <c r="B47" s="9">
        <f t="shared" si="8"/>
        <v>1</v>
      </c>
      <c r="C47" s="9">
        <f>COUNTIFS(INPUT!$B:$B,$A47,INPUT!$E:$E,"&gt;0")</f>
        <v>15</v>
      </c>
      <c r="D47" s="10">
        <f>SUMIF(INPUT!$B:$B,$A47,INPUT!E:E)</f>
        <v>63</v>
      </c>
      <c r="E47" s="10">
        <f>SUMIF(INPUT!$B:$B,$A47,INPUT!F:F)</f>
        <v>55</v>
      </c>
      <c r="F47" s="10">
        <f>SUMIF(INPUT!$B:$B,$A47,INPUT!G:G)</f>
        <v>15</v>
      </c>
      <c r="G47" s="10">
        <f>SUMIF(INPUT!$B:$B,$A47,INPUT!H:H)</f>
        <v>2</v>
      </c>
      <c r="H47" s="10">
        <f>SUMIF(INPUT!$B:$B,$A47,INPUT!I:I)</f>
        <v>6</v>
      </c>
      <c r="I47" s="10">
        <f>SUMIF(INPUT!$B:$B,$A47,INPUT!J:J)</f>
        <v>2</v>
      </c>
      <c r="J47" s="10">
        <f>SUMIF(INPUT!$B:$B,$A47,INPUT!K:K)</f>
        <v>15</v>
      </c>
      <c r="K47" s="10">
        <f>SUMIF(INPUT!$B:$B,$A47,INPUT!L:L)</f>
        <v>0</v>
      </c>
      <c r="L47" s="10">
        <f>SUMIF(INPUT!$B:$B,$A47,INPUT!M:M)</f>
        <v>0</v>
      </c>
      <c r="M47" s="10">
        <f>SUMIF(INPUT!$B:$B,$A47,INPUT!N:N)</f>
        <v>0</v>
      </c>
      <c r="N47" s="12">
        <f t="shared" si="9"/>
        <v>0.27272727272727271</v>
      </c>
      <c r="O47" s="12">
        <f t="shared" si="10"/>
        <v>0.36507936507936506</v>
      </c>
      <c r="P47" s="12">
        <f t="shared" si="11"/>
        <v>0.27272727272727271</v>
      </c>
      <c r="Q47" s="12">
        <f t="shared" si="12"/>
        <v>0.63780663780663782</v>
      </c>
      <c r="R47" s="10">
        <v>3</v>
      </c>
      <c r="S47" s="9">
        <f t="shared" si="13"/>
        <v>46</v>
      </c>
    </row>
    <row r="48" spans="1:19" ht="15.75" hidden="1" customHeight="1" x14ac:dyDescent="0.2">
      <c r="A48" s="9" t="str">
        <f t="shared" si="7"/>
        <v>Tyler Aholt</v>
      </c>
      <c r="B48" s="9">
        <f t="shared" si="8"/>
        <v>4</v>
      </c>
      <c r="C48" s="9">
        <f>COUNTIFS(INPUT!$B:$B,$A48,INPUT!$E:$E,"&gt;0")</f>
        <v>14</v>
      </c>
      <c r="D48" s="10">
        <f>SUMIF(INPUT!$B:$B,$A48,INPUT!E:E)</f>
        <v>58</v>
      </c>
      <c r="E48" s="10">
        <f>SUMIF(INPUT!$B:$B,$A48,INPUT!F:F)</f>
        <v>52</v>
      </c>
      <c r="F48" s="10">
        <f>SUMIF(INPUT!$B:$B,$A48,INPUT!G:G)</f>
        <v>17</v>
      </c>
      <c r="G48" s="10">
        <f>SUMIF(INPUT!$B:$B,$A48,INPUT!H:H)</f>
        <v>9</v>
      </c>
      <c r="H48" s="10">
        <f>SUMIF(INPUT!$B:$B,$A48,INPUT!I:I)</f>
        <v>4</v>
      </c>
      <c r="I48" s="10">
        <f>SUMIF(INPUT!$B:$B,$A48,INPUT!J:J)</f>
        <v>2</v>
      </c>
      <c r="J48" s="10">
        <f>SUMIF(INPUT!$B:$B,$A48,INPUT!K:K)</f>
        <v>13</v>
      </c>
      <c r="K48" s="10">
        <f>SUMIF(INPUT!$B:$B,$A48,INPUT!L:L)</f>
        <v>2</v>
      </c>
      <c r="L48" s="10">
        <f>SUMIF(INPUT!$B:$B,$A48,INPUT!M:M)</f>
        <v>1</v>
      </c>
      <c r="M48" s="10">
        <f>SUMIF(INPUT!$B:$B,$A48,INPUT!N:N)</f>
        <v>1</v>
      </c>
      <c r="N48" s="12">
        <f t="shared" si="9"/>
        <v>0.32692307692307693</v>
      </c>
      <c r="O48" s="12">
        <f t="shared" si="10"/>
        <v>0.39655172413793105</v>
      </c>
      <c r="P48" s="12">
        <f t="shared" si="11"/>
        <v>0.46153846153846156</v>
      </c>
      <c r="Q48" s="12">
        <f t="shared" si="12"/>
        <v>0.85809018567639261</v>
      </c>
      <c r="R48" s="10">
        <v>23</v>
      </c>
      <c r="S48" s="9">
        <f t="shared" si="13"/>
        <v>29</v>
      </c>
    </row>
    <row r="49" spans="1:19" ht="15.75" customHeight="1" x14ac:dyDescent="0.2">
      <c r="A49" s="9" t="str">
        <f t="shared" si="7"/>
        <v>Jason Perniciaro</v>
      </c>
      <c r="B49" s="9">
        <f t="shared" si="8"/>
        <v>8</v>
      </c>
      <c r="C49" s="9">
        <f>COUNTIFS(INPUT!$B:$B,$A49,INPUT!$E:$E,"&gt;0")</f>
        <v>14</v>
      </c>
      <c r="D49" s="10">
        <f>SUMIF(INPUT!$B:$B,$A49,INPUT!E:E)</f>
        <v>66</v>
      </c>
      <c r="E49" s="10">
        <f>SUMIF(INPUT!$B:$B,$A49,INPUT!F:F)</f>
        <v>58</v>
      </c>
      <c r="F49" s="10">
        <f>SUMIF(INPUT!$B:$B,$A49,INPUT!G:G)</f>
        <v>21</v>
      </c>
      <c r="G49" s="10">
        <f>SUMIF(INPUT!$B:$B,$A49,INPUT!H:H)</f>
        <v>7</v>
      </c>
      <c r="H49" s="10">
        <f>SUMIF(INPUT!$B:$B,$A49,INPUT!I:I)</f>
        <v>5</v>
      </c>
      <c r="I49" s="10">
        <f>SUMIF(INPUT!$B:$B,$A49,INPUT!J:J)</f>
        <v>3</v>
      </c>
      <c r="J49" s="10">
        <f>SUMIF(INPUT!$B:$B,$A49,INPUT!K:K)</f>
        <v>17</v>
      </c>
      <c r="K49" s="10">
        <f>SUMIF(INPUT!$B:$B,$A49,INPUT!L:L)</f>
        <v>3</v>
      </c>
      <c r="L49" s="10">
        <f>SUMIF(INPUT!$B:$B,$A49,INPUT!M:M)</f>
        <v>1</v>
      </c>
      <c r="M49" s="10">
        <f>SUMIF(INPUT!$B:$B,$A49,INPUT!N:N)</f>
        <v>0</v>
      </c>
      <c r="N49" s="12">
        <f t="shared" si="9"/>
        <v>0.36206896551724138</v>
      </c>
      <c r="O49" s="12">
        <f t="shared" si="10"/>
        <v>0.43939393939393939</v>
      </c>
      <c r="P49" s="12">
        <f t="shared" si="11"/>
        <v>0.44827586206896552</v>
      </c>
      <c r="Q49" s="12">
        <f t="shared" si="12"/>
        <v>0.88766980146290497</v>
      </c>
      <c r="R49" s="10">
        <v>52</v>
      </c>
      <c r="S49" s="9">
        <f t="shared" si="13"/>
        <v>19</v>
      </c>
    </row>
    <row r="50" spans="1:19" ht="15.75" hidden="1" customHeight="1" x14ac:dyDescent="0.2">
      <c r="A50" s="9" t="str">
        <f t="shared" si="7"/>
        <v>Sean Shoults</v>
      </c>
      <c r="B50" s="9">
        <f t="shared" si="8"/>
        <v>7</v>
      </c>
      <c r="C50" s="9">
        <f>COUNTIFS(INPUT!$B:$B,$A50,INPUT!$E:$E,"&gt;0")</f>
        <v>16</v>
      </c>
      <c r="D50" s="10">
        <f>SUMIF(INPUT!$B:$B,$A50,INPUT!E:E)</f>
        <v>72</v>
      </c>
      <c r="E50" s="10">
        <f>SUMIF(INPUT!$B:$B,$A50,INPUT!F:F)</f>
        <v>58</v>
      </c>
      <c r="F50" s="10">
        <f>SUMIF(INPUT!$B:$B,$A50,INPUT!G:G)</f>
        <v>12</v>
      </c>
      <c r="G50" s="10">
        <f>SUMIF(INPUT!$B:$B,$A50,INPUT!H:H)</f>
        <v>4</v>
      </c>
      <c r="H50" s="10">
        <f>SUMIF(INPUT!$B:$B,$A50,INPUT!I:I)</f>
        <v>10</v>
      </c>
      <c r="I50" s="10">
        <f>SUMIF(INPUT!$B:$B,$A50,INPUT!J:J)</f>
        <v>4</v>
      </c>
      <c r="J50" s="10">
        <f>SUMIF(INPUT!$B:$B,$A50,INPUT!K:K)</f>
        <v>12</v>
      </c>
      <c r="K50" s="10">
        <f>SUMIF(INPUT!$B:$B,$A50,INPUT!L:L)</f>
        <v>0</v>
      </c>
      <c r="L50" s="10">
        <f>SUMIF(INPUT!$B:$B,$A50,INPUT!M:M)</f>
        <v>0</v>
      </c>
      <c r="M50" s="10">
        <f>SUMIF(INPUT!$B:$B,$A50,INPUT!N:N)</f>
        <v>0</v>
      </c>
      <c r="N50" s="12">
        <f t="shared" si="9"/>
        <v>0.20689655172413793</v>
      </c>
      <c r="O50" s="12">
        <f t="shared" si="10"/>
        <v>0.3611111111111111</v>
      </c>
      <c r="P50" s="12">
        <f t="shared" si="11"/>
        <v>0.20689655172413793</v>
      </c>
      <c r="Q50" s="12">
        <f t="shared" si="12"/>
        <v>0.56800766283524906</v>
      </c>
      <c r="R50" s="10">
        <v>45</v>
      </c>
      <c r="S50" s="9">
        <f t="shared" si="13"/>
        <v>56</v>
      </c>
    </row>
    <row r="51" spans="1:19" ht="15.75" hidden="1" customHeight="1" x14ac:dyDescent="0.2">
      <c r="A51" s="9" t="str">
        <f t="shared" si="7"/>
        <v>Donnie Rulo</v>
      </c>
      <c r="B51" s="9">
        <f t="shared" si="8"/>
        <v>2</v>
      </c>
      <c r="C51" s="9">
        <f>COUNTIFS(INPUT!$B:$B,$A51,INPUT!$E:$E,"&gt;0")</f>
        <v>15</v>
      </c>
      <c r="D51" s="10">
        <f>SUMIF(INPUT!$B:$B,$A51,INPUT!E:E)</f>
        <v>72</v>
      </c>
      <c r="E51" s="10">
        <f>SUMIF(INPUT!$B:$B,$A51,INPUT!F:F)</f>
        <v>67</v>
      </c>
      <c r="F51" s="10">
        <f>SUMIF(INPUT!$B:$B,$A51,INPUT!G:G)</f>
        <v>20</v>
      </c>
      <c r="G51" s="10">
        <f>SUMIF(INPUT!$B:$B,$A51,INPUT!H:H)</f>
        <v>3</v>
      </c>
      <c r="H51" s="10">
        <f>SUMIF(INPUT!$B:$B,$A51,INPUT!I:I)</f>
        <v>4</v>
      </c>
      <c r="I51" s="10">
        <f>SUMIF(INPUT!$B:$B,$A51,INPUT!J:J)</f>
        <v>1</v>
      </c>
      <c r="J51" s="10">
        <f>SUMIF(INPUT!$B:$B,$A51,INPUT!K:K)</f>
        <v>19</v>
      </c>
      <c r="K51" s="10">
        <f>SUMIF(INPUT!$B:$B,$A51,INPUT!L:L)</f>
        <v>1</v>
      </c>
      <c r="L51" s="10">
        <f>SUMIF(INPUT!$B:$B,$A51,INPUT!M:M)</f>
        <v>0</v>
      </c>
      <c r="M51" s="10">
        <f>SUMIF(INPUT!$B:$B,$A51,INPUT!N:N)</f>
        <v>0</v>
      </c>
      <c r="N51" s="12">
        <f t="shared" si="9"/>
        <v>0.29850746268656714</v>
      </c>
      <c r="O51" s="12">
        <f t="shared" si="10"/>
        <v>0.34722222222222221</v>
      </c>
      <c r="P51" s="12">
        <f t="shared" si="11"/>
        <v>0.31343283582089554</v>
      </c>
      <c r="Q51" s="12">
        <f t="shared" si="12"/>
        <v>0.66065505804311775</v>
      </c>
      <c r="R51" s="10">
        <v>8</v>
      </c>
      <c r="S51" s="9">
        <f t="shared" si="13"/>
        <v>38</v>
      </c>
    </row>
    <row r="52" spans="1:19" ht="15.75" hidden="1" customHeight="1" x14ac:dyDescent="0.2">
      <c r="A52" s="9" t="str">
        <f t="shared" si="7"/>
        <v>Brian Timmons</v>
      </c>
      <c r="B52" s="9">
        <f t="shared" si="8"/>
        <v>8</v>
      </c>
      <c r="C52" s="9">
        <f>COUNTIFS(INPUT!$B:$B,$A52,INPUT!$E:$E,"&gt;0")</f>
        <v>15</v>
      </c>
      <c r="D52" s="10">
        <f>SUMIF(INPUT!$B:$B,$A52,INPUT!E:E)</f>
        <v>72</v>
      </c>
      <c r="E52" s="10">
        <f>SUMIF(INPUT!$B:$B,$A52,INPUT!F:F)</f>
        <v>62</v>
      </c>
      <c r="F52" s="10">
        <f>SUMIF(INPUT!$B:$B,$A52,INPUT!G:G)</f>
        <v>21</v>
      </c>
      <c r="G52" s="10">
        <f>SUMIF(INPUT!$B:$B,$A52,INPUT!H:H)</f>
        <v>10</v>
      </c>
      <c r="H52" s="10">
        <f>SUMIF(INPUT!$B:$B,$A52,INPUT!I:I)</f>
        <v>7</v>
      </c>
      <c r="I52" s="10">
        <f>SUMIF(INPUT!$B:$B,$A52,INPUT!J:J)</f>
        <v>3</v>
      </c>
      <c r="J52" s="10">
        <f>SUMIF(INPUT!$B:$B,$A52,INPUT!K:K)</f>
        <v>19</v>
      </c>
      <c r="K52" s="10">
        <f>SUMIF(INPUT!$B:$B,$A52,INPUT!L:L)</f>
        <v>1</v>
      </c>
      <c r="L52" s="10">
        <f>SUMIF(INPUT!$B:$B,$A52,INPUT!M:M)</f>
        <v>0</v>
      </c>
      <c r="M52" s="10">
        <f>SUMIF(INPUT!$B:$B,$A52,INPUT!N:N)</f>
        <v>1</v>
      </c>
      <c r="N52" s="12">
        <f t="shared" si="9"/>
        <v>0.33870967741935482</v>
      </c>
      <c r="O52" s="12">
        <f t="shared" si="10"/>
        <v>0.43055555555555558</v>
      </c>
      <c r="P52" s="12">
        <f t="shared" si="11"/>
        <v>0.40322580645161288</v>
      </c>
      <c r="Q52" s="12">
        <f t="shared" si="12"/>
        <v>0.83378136200716846</v>
      </c>
      <c r="R52" s="10">
        <v>51</v>
      </c>
      <c r="S52" s="9">
        <f t="shared" si="13"/>
        <v>28</v>
      </c>
    </row>
    <row r="53" spans="1:19" ht="15.75" hidden="1" customHeight="1" x14ac:dyDescent="0.2">
      <c r="A53" s="9" t="str">
        <f t="shared" si="7"/>
        <v>Pepe Greco</v>
      </c>
      <c r="B53" s="9">
        <f t="shared" si="8"/>
        <v>6</v>
      </c>
      <c r="C53" s="9">
        <f>COUNTIFS(INPUT!$B:$B,$A53,INPUT!$E:$E,"&gt;0")</f>
        <v>12</v>
      </c>
      <c r="D53" s="10">
        <f>SUMIF(INPUT!$B:$B,$A53,INPUT!E:E)</f>
        <v>46</v>
      </c>
      <c r="E53" s="10">
        <f>SUMIF(INPUT!$B:$B,$A53,INPUT!F:F)</f>
        <v>43</v>
      </c>
      <c r="F53" s="10">
        <f>SUMIF(INPUT!$B:$B,$A53,INPUT!G:G)</f>
        <v>13</v>
      </c>
      <c r="G53" s="10">
        <f>SUMIF(INPUT!$B:$B,$A53,INPUT!H:H)</f>
        <v>9</v>
      </c>
      <c r="H53" s="10">
        <f>SUMIF(INPUT!$B:$B,$A53,INPUT!I:I)</f>
        <v>2</v>
      </c>
      <c r="I53" s="10">
        <f>SUMIF(INPUT!$B:$B,$A53,INPUT!J:J)</f>
        <v>1</v>
      </c>
      <c r="J53" s="10">
        <f>SUMIF(INPUT!$B:$B,$A53,INPUT!K:K)</f>
        <v>12</v>
      </c>
      <c r="K53" s="10">
        <f>SUMIF(INPUT!$B:$B,$A53,INPUT!L:L)</f>
        <v>0</v>
      </c>
      <c r="L53" s="10">
        <f>SUMIF(INPUT!$B:$B,$A53,INPUT!M:M)</f>
        <v>1</v>
      </c>
      <c r="M53" s="10">
        <f>SUMIF(INPUT!$B:$B,$A53,INPUT!N:N)</f>
        <v>0</v>
      </c>
      <c r="N53" s="12">
        <f t="shared" si="9"/>
        <v>0.30232558139534882</v>
      </c>
      <c r="O53" s="12">
        <f t="shared" si="10"/>
        <v>0.34782608695652173</v>
      </c>
      <c r="P53" s="12">
        <f t="shared" si="11"/>
        <v>0.34883720930232559</v>
      </c>
      <c r="Q53" s="12">
        <f t="shared" si="12"/>
        <v>0.69666329625884726</v>
      </c>
      <c r="R53" s="10">
        <v>43</v>
      </c>
      <c r="S53" s="9">
        <f t="shared" si="13"/>
        <v>36</v>
      </c>
    </row>
    <row r="54" spans="1:19" ht="15.75" hidden="1" customHeight="1" x14ac:dyDescent="0.2">
      <c r="A54" s="9" t="str">
        <f t="shared" si="7"/>
        <v>Larry Lasley</v>
      </c>
      <c r="B54" s="9">
        <f t="shared" si="8"/>
        <v>9</v>
      </c>
      <c r="C54" s="9">
        <f>COUNTIFS(INPUT!$B:$B,$A54,INPUT!$E:$E,"&gt;0")</f>
        <v>7</v>
      </c>
      <c r="D54" s="10">
        <f>SUMIF(INPUT!$B:$B,$A54,INPUT!E:E)</f>
        <v>33</v>
      </c>
      <c r="E54" s="10">
        <f>SUMIF(INPUT!$B:$B,$A54,INPUT!F:F)</f>
        <v>31</v>
      </c>
      <c r="F54" s="10">
        <f>SUMIF(INPUT!$B:$B,$A54,INPUT!G:G)</f>
        <v>9</v>
      </c>
      <c r="G54" s="10">
        <f>SUMIF(INPUT!$B:$B,$A54,INPUT!H:H)</f>
        <v>2</v>
      </c>
      <c r="H54" s="10">
        <f>SUMIF(INPUT!$B:$B,$A54,INPUT!I:I)</f>
        <v>1</v>
      </c>
      <c r="I54" s="10">
        <f>SUMIF(INPUT!$B:$B,$A54,INPUT!J:J)</f>
        <v>1</v>
      </c>
      <c r="J54" s="10">
        <f>SUMIF(INPUT!$B:$B,$A54,INPUT!K:K)</f>
        <v>9</v>
      </c>
      <c r="K54" s="10">
        <f>SUMIF(INPUT!$B:$B,$A54,INPUT!L:L)</f>
        <v>0</v>
      </c>
      <c r="L54" s="10">
        <f>SUMIF(INPUT!$B:$B,$A54,INPUT!M:M)</f>
        <v>0</v>
      </c>
      <c r="M54" s="10">
        <f>SUMIF(INPUT!$B:$B,$A54,INPUT!N:N)</f>
        <v>0</v>
      </c>
      <c r="N54" s="12">
        <f t="shared" si="9"/>
        <v>0.29032258064516131</v>
      </c>
      <c r="O54" s="12">
        <f t="shared" si="10"/>
        <v>0.33333333333333331</v>
      </c>
      <c r="P54" s="12">
        <f t="shared" si="11"/>
        <v>0.29032258064516131</v>
      </c>
      <c r="Q54" s="12">
        <f t="shared" si="12"/>
        <v>0.62365591397849462</v>
      </c>
      <c r="R54" s="10">
        <v>62</v>
      </c>
      <c r="S54" s="9">
        <f t="shared" si="13"/>
        <v>42</v>
      </c>
    </row>
    <row r="55" spans="1:19" ht="15.75" customHeight="1" x14ac:dyDescent="0.2">
      <c r="A55" s="9" t="str">
        <f t="shared" si="7"/>
        <v>Mike Haukap</v>
      </c>
      <c r="B55" s="9">
        <f t="shared" si="8"/>
        <v>7</v>
      </c>
      <c r="C55" s="9">
        <f>COUNTIFS(INPUT!$B:$B,$A55,INPUT!$E:$E,"&gt;0")</f>
        <v>15</v>
      </c>
      <c r="D55" s="10">
        <f>SUMIF(INPUT!$B:$B,$A55,INPUT!E:E)</f>
        <v>71</v>
      </c>
      <c r="E55" s="10">
        <f>SUMIF(INPUT!$B:$B,$A55,INPUT!F:F)</f>
        <v>61</v>
      </c>
      <c r="F55" s="10">
        <f>SUMIF(INPUT!$B:$B,$A55,INPUT!G:G)</f>
        <v>22</v>
      </c>
      <c r="G55" s="10">
        <f>SUMIF(INPUT!$B:$B,$A55,INPUT!H:H)</f>
        <v>16</v>
      </c>
      <c r="H55" s="10">
        <f>SUMIF(INPUT!$B:$B,$A55,INPUT!I:I)</f>
        <v>9</v>
      </c>
      <c r="I55" s="10">
        <f>SUMIF(INPUT!$B:$B,$A55,INPUT!J:J)</f>
        <v>1</v>
      </c>
      <c r="J55" s="10">
        <f>SUMIF(INPUT!$B:$B,$A55,INPUT!K:K)</f>
        <v>19</v>
      </c>
      <c r="K55" s="10">
        <f>SUMIF(INPUT!$B:$B,$A55,INPUT!L:L)</f>
        <v>3</v>
      </c>
      <c r="L55" s="10">
        <f>SUMIF(INPUT!$B:$B,$A55,INPUT!M:M)</f>
        <v>0</v>
      </c>
      <c r="M55" s="10">
        <f>SUMIF(INPUT!$B:$B,$A55,INPUT!N:N)</f>
        <v>0</v>
      </c>
      <c r="N55" s="12">
        <f t="shared" si="9"/>
        <v>0.36065573770491804</v>
      </c>
      <c r="O55" s="12">
        <f t="shared" si="10"/>
        <v>0.45070422535211269</v>
      </c>
      <c r="P55" s="12">
        <f t="shared" si="11"/>
        <v>0.4098360655737705</v>
      </c>
      <c r="Q55" s="12">
        <f t="shared" si="12"/>
        <v>0.86054029092588324</v>
      </c>
      <c r="R55" s="10">
        <v>48</v>
      </c>
      <c r="S55" s="9">
        <f t="shared" si="13"/>
        <v>20</v>
      </c>
    </row>
    <row r="56" spans="1:19" ht="15.75" hidden="1" customHeight="1" x14ac:dyDescent="0.2">
      <c r="A56" s="9" t="str">
        <f>VLOOKUP(R56,RosterVL,2,FALSE)</f>
        <v>Ted Wiese</v>
      </c>
      <c r="B56" s="9">
        <f>VLOOKUP(R56,RosterVL,3,FALSE)</f>
        <v>9</v>
      </c>
      <c r="C56" s="9">
        <f>COUNTIFS(INPUT!$B:$B,$A56,INPUT!$E:$E,"&gt;0")</f>
        <v>16</v>
      </c>
      <c r="D56" s="10">
        <f>SUMIF(INPUT!$B:$B,$A56,INPUT!E:E)</f>
        <v>74</v>
      </c>
      <c r="E56" s="10">
        <f>SUMIF(INPUT!$B:$B,$A56,INPUT!F:F)</f>
        <v>66</v>
      </c>
      <c r="F56" s="10">
        <f>SUMIF(INPUT!$B:$B,$A56,INPUT!G:G)</f>
        <v>23</v>
      </c>
      <c r="G56" s="10">
        <f>SUMIF(INPUT!$B:$B,$A56,INPUT!H:H)</f>
        <v>7</v>
      </c>
      <c r="H56" s="10">
        <f>SUMIF(INPUT!$B:$B,$A56,INPUT!I:I)</f>
        <v>4</v>
      </c>
      <c r="I56" s="10">
        <f>SUMIF(INPUT!$B:$B,$A56,INPUT!J:J)</f>
        <v>4</v>
      </c>
      <c r="J56" s="10">
        <f>SUMIF(INPUT!$B:$B,$A56,INPUT!K:K)</f>
        <v>22</v>
      </c>
      <c r="K56" s="10">
        <f>SUMIF(INPUT!$B:$B,$A56,INPUT!L:L)</f>
        <v>0</v>
      </c>
      <c r="L56" s="10">
        <f>SUMIF(INPUT!$B:$B,$A56,INPUT!M:M)</f>
        <v>1</v>
      </c>
      <c r="M56" s="10">
        <f>SUMIF(INPUT!$B:$B,$A56,INPUT!N:N)</f>
        <v>0</v>
      </c>
      <c r="N56" s="12">
        <f>IF(E56=0,0,F56/E56)</f>
        <v>0.34848484848484851</v>
      </c>
      <c r="O56" s="12">
        <f>IF(E56=0,0,((F56+H56+I56)/(E56+H56+I56)))</f>
        <v>0.41891891891891891</v>
      </c>
      <c r="P56" s="12">
        <f>IF(E56=0,0,((J56+(K56*2)+(L56*3)+(M56*4))/(E56)))</f>
        <v>0.37878787878787878</v>
      </c>
      <c r="Q56" s="12">
        <f>O56+P56</f>
        <v>0.79770679770679775</v>
      </c>
      <c r="R56" s="10">
        <v>58</v>
      </c>
      <c r="S56" s="9">
        <f>RANK(N56,N:N,0)</f>
        <v>25</v>
      </c>
    </row>
    <row r="57" spans="1:19" ht="15.75" hidden="1" customHeight="1" x14ac:dyDescent="0.2">
      <c r="A57" s="9" t="str">
        <f t="shared" ref="A57:A65" si="14">VLOOKUP(R57,RosterVL,2,FALSE)</f>
        <v>Jeremy Lentz</v>
      </c>
      <c r="B57" s="9">
        <f t="shared" ref="B57:B65" si="15">VLOOKUP(R57,RosterVL,3,FALSE)</f>
        <v>1</v>
      </c>
      <c r="C57" s="9">
        <f>COUNTIFS(INPUT!$B:$B,$A57,INPUT!$E:$E,"&gt;0")</f>
        <v>14</v>
      </c>
      <c r="D57" s="10">
        <f>SUMIF(INPUT!$B:$B,$A57,INPUT!E:E)</f>
        <v>58</v>
      </c>
      <c r="E57" s="10">
        <f>SUMIF(INPUT!$B:$B,$A57,INPUT!F:F)</f>
        <v>57</v>
      </c>
      <c r="F57" s="10">
        <f>SUMIF(INPUT!$B:$B,$A57,INPUT!G:G)</f>
        <v>10</v>
      </c>
      <c r="G57" s="10">
        <f>SUMIF(INPUT!$B:$B,$A57,INPUT!H:H)</f>
        <v>1</v>
      </c>
      <c r="H57" s="10">
        <f>SUMIF(INPUT!$B:$B,$A57,INPUT!I:I)</f>
        <v>0</v>
      </c>
      <c r="I57" s="10">
        <f>SUMIF(INPUT!$B:$B,$A57,INPUT!J:J)</f>
        <v>1</v>
      </c>
      <c r="J57" s="10">
        <f>SUMIF(INPUT!$B:$B,$A57,INPUT!K:K)</f>
        <v>10</v>
      </c>
      <c r="K57" s="10">
        <f>SUMIF(INPUT!$B:$B,$A57,INPUT!L:L)</f>
        <v>0</v>
      </c>
      <c r="L57" s="10">
        <f>SUMIF(INPUT!$B:$B,$A57,INPUT!M:M)</f>
        <v>0</v>
      </c>
      <c r="M57" s="10">
        <f>SUMIF(INPUT!$B:$B,$A57,INPUT!N:N)</f>
        <v>0</v>
      </c>
      <c r="N57" s="12">
        <f t="shared" ref="N57:N65" si="16">IF(E57=0,0,F57/E57)</f>
        <v>0.17543859649122806</v>
      </c>
      <c r="O57" s="12">
        <f t="shared" ref="O57:O65" si="17">IF(E57=0,0,((F57+H57+I57)/(E57+H57+I57)))</f>
        <v>0.18965517241379309</v>
      </c>
      <c r="P57" s="12">
        <f t="shared" ref="P57:P65" si="18">IF(E57=0,0,((J57+(K57*2)+(L57*3)+(M57*4))/(E57)))</f>
        <v>0.17543859649122806</v>
      </c>
      <c r="Q57" s="12">
        <f t="shared" ref="Q57:Q65" si="19">O57+P57</f>
        <v>0.36509376890502115</v>
      </c>
      <c r="R57" s="10">
        <v>7</v>
      </c>
      <c r="S57" s="9">
        <f t="shared" ref="S57:S65" si="20">RANK(N57,N:N,0)</f>
        <v>58</v>
      </c>
    </row>
    <row r="58" spans="1:19" ht="15.75" hidden="1" customHeight="1" x14ac:dyDescent="0.2">
      <c r="A58" s="9" t="str">
        <f t="shared" si="14"/>
        <v>Jerrod Scowden</v>
      </c>
      <c r="B58" s="9">
        <f t="shared" si="15"/>
        <v>7</v>
      </c>
      <c r="C58" s="9">
        <f>COUNTIFS(INPUT!$B:$B,$A58,INPUT!$E:$E,"&gt;0")</f>
        <v>12</v>
      </c>
      <c r="D58" s="10">
        <f>SUMIF(INPUT!$B:$B,$A58,INPUT!E:E)</f>
        <v>52</v>
      </c>
      <c r="E58" s="10">
        <f>SUMIF(INPUT!$B:$B,$A58,INPUT!F:F)</f>
        <v>44</v>
      </c>
      <c r="F58" s="10">
        <f>SUMIF(INPUT!$B:$B,$A58,INPUT!G:G)</f>
        <v>7</v>
      </c>
      <c r="G58" s="10">
        <f>SUMIF(INPUT!$B:$B,$A58,INPUT!H:H)</f>
        <v>4</v>
      </c>
      <c r="H58" s="10">
        <f>SUMIF(INPUT!$B:$B,$A58,INPUT!I:I)</f>
        <v>7</v>
      </c>
      <c r="I58" s="10">
        <f>SUMIF(INPUT!$B:$B,$A58,INPUT!J:J)</f>
        <v>1</v>
      </c>
      <c r="J58" s="10">
        <f>SUMIF(INPUT!$B:$B,$A58,INPUT!K:K)</f>
        <v>7</v>
      </c>
      <c r="K58" s="10">
        <f>SUMIF(INPUT!$B:$B,$A58,INPUT!L:L)</f>
        <v>0</v>
      </c>
      <c r="L58" s="10">
        <f>SUMIF(INPUT!$B:$B,$A58,INPUT!M:M)</f>
        <v>0</v>
      </c>
      <c r="M58" s="10">
        <f>SUMIF(INPUT!$B:$B,$A58,INPUT!N:N)</f>
        <v>0</v>
      </c>
      <c r="N58" s="12">
        <f t="shared" si="16"/>
        <v>0.15909090909090909</v>
      </c>
      <c r="O58" s="12">
        <f t="shared" si="17"/>
        <v>0.28846153846153844</v>
      </c>
      <c r="P58" s="12">
        <f t="shared" si="18"/>
        <v>0.15909090909090909</v>
      </c>
      <c r="Q58" s="12">
        <f t="shared" si="19"/>
        <v>0.4475524475524475</v>
      </c>
      <c r="R58" s="10">
        <v>50</v>
      </c>
      <c r="S58" s="9">
        <f t="shared" si="20"/>
        <v>59</v>
      </c>
    </row>
    <row r="59" spans="1:19" ht="15.75" hidden="1" customHeight="1" x14ac:dyDescent="0.2">
      <c r="A59" s="9" t="str">
        <f t="shared" si="14"/>
        <v>Phil Gangloff</v>
      </c>
      <c r="B59" s="9">
        <f t="shared" si="15"/>
        <v>4</v>
      </c>
      <c r="C59" s="9">
        <f>COUNTIFS(INPUT!$B:$B,$A59,INPUT!$E:$E,"&gt;0")</f>
        <v>16</v>
      </c>
      <c r="D59" s="10">
        <f>SUMIF(INPUT!$B:$B,$A59,INPUT!E:E)</f>
        <v>67</v>
      </c>
      <c r="E59" s="10">
        <f>SUMIF(INPUT!$B:$B,$A59,INPUT!F:F)</f>
        <v>58</v>
      </c>
      <c r="F59" s="10">
        <f>SUMIF(INPUT!$B:$B,$A59,INPUT!G:G)</f>
        <v>18</v>
      </c>
      <c r="G59" s="10">
        <f>SUMIF(INPUT!$B:$B,$A59,INPUT!H:H)</f>
        <v>5</v>
      </c>
      <c r="H59" s="10">
        <f>SUMIF(INPUT!$B:$B,$A59,INPUT!I:I)</f>
        <v>8</v>
      </c>
      <c r="I59" s="10">
        <f>SUMIF(INPUT!$B:$B,$A59,INPUT!J:J)</f>
        <v>1</v>
      </c>
      <c r="J59" s="10">
        <f>SUMIF(INPUT!$B:$B,$A59,INPUT!K:K)</f>
        <v>17</v>
      </c>
      <c r="K59" s="10">
        <f>SUMIF(INPUT!$B:$B,$A59,INPUT!L:L)</f>
        <v>0</v>
      </c>
      <c r="L59" s="10">
        <f>SUMIF(INPUT!$B:$B,$A59,INPUT!M:M)</f>
        <v>1</v>
      </c>
      <c r="M59" s="10">
        <f>SUMIF(INPUT!$B:$B,$A59,INPUT!N:N)</f>
        <v>0</v>
      </c>
      <c r="N59" s="12">
        <f t="shared" si="16"/>
        <v>0.31034482758620691</v>
      </c>
      <c r="O59" s="12">
        <f t="shared" si="17"/>
        <v>0.40298507462686567</v>
      </c>
      <c r="P59" s="12">
        <f t="shared" si="18"/>
        <v>0.34482758620689657</v>
      </c>
      <c r="Q59" s="12">
        <f t="shared" si="19"/>
        <v>0.7478126608337623</v>
      </c>
      <c r="R59" s="10">
        <v>27</v>
      </c>
      <c r="S59" s="9">
        <f t="shared" si="20"/>
        <v>33</v>
      </c>
    </row>
    <row r="60" spans="1:19" ht="15.75" hidden="1" customHeight="1" x14ac:dyDescent="0.2">
      <c r="A60" s="9" t="str">
        <f t="shared" si="14"/>
        <v>Doug McCluskey</v>
      </c>
      <c r="B60" s="9">
        <f t="shared" si="15"/>
        <v>9</v>
      </c>
      <c r="C60" s="9">
        <f>COUNTIFS(INPUT!$B:$B,$A60,INPUT!$E:$E,"&gt;0")</f>
        <v>11</v>
      </c>
      <c r="D60" s="10">
        <f>SUMIF(INPUT!$B:$B,$A60,INPUT!E:E)</f>
        <v>45</v>
      </c>
      <c r="E60" s="10">
        <f>SUMIF(INPUT!$B:$B,$A60,INPUT!F:F)</f>
        <v>44</v>
      </c>
      <c r="F60" s="10">
        <f>SUMIF(INPUT!$B:$B,$A60,INPUT!G:G)</f>
        <v>7</v>
      </c>
      <c r="G60" s="10">
        <f>SUMIF(INPUT!$B:$B,$A60,INPUT!H:H)</f>
        <v>3</v>
      </c>
      <c r="H60" s="10">
        <f>SUMIF(INPUT!$B:$B,$A60,INPUT!I:I)</f>
        <v>0</v>
      </c>
      <c r="I60" s="10">
        <f>SUMIF(INPUT!$B:$B,$A60,INPUT!J:J)</f>
        <v>1</v>
      </c>
      <c r="J60" s="10">
        <f>SUMIF(INPUT!$B:$B,$A60,INPUT!K:K)</f>
        <v>7</v>
      </c>
      <c r="K60" s="10">
        <f>SUMIF(INPUT!$B:$B,$A60,INPUT!L:L)</f>
        <v>0</v>
      </c>
      <c r="L60" s="10">
        <f>SUMIF(INPUT!$B:$B,$A60,INPUT!M:M)</f>
        <v>0</v>
      </c>
      <c r="M60" s="10">
        <f>SUMIF(INPUT!$B:$B,$A60,INPUT!N:N)</f>
        <v>0</v>
      </c>
      <c r="N60" s="12">
        <f t="shared" si="16"/>
        <v>0.15909090909090909</v>
      </c>
      <c r="O60" s="12">
        <f t="shared" si="17"/>
        <v>0.17777777777777778</v>
      </c>
      <c r="P60" s="12">
        <f t="shared" si="18"/>
        <v>0.15909090909090909</v>
      </c>
      <c r="Q60" s="12">
        <f t="shared" si="19"/>
        <v>0.33686868686868687</v>
      </c>
      <c r="R60" s="10">
        <v>63</v>
      </c>
      <c r="S60" s="9">
        <f t="shared" si="20"/>
        <v>59</v>
      </c>
    </row>
    <row r="61" spans="1:19" ht="15.75" hidden="1" customHeight="1" x14ac:dyDescent="0.2">
      <c r="A61" s="9" t="str">
        <f t="shared" si="14"/>
        <v>Mitch Gangloff</v>
      </c>
      <c r="B61" s="9">
        <f t="shared" si="15"/>
        <v>3</v>
      </c>
      <c r="C61" s="9">
        <f>COUNTIFS(INPUT!$B:$B,$A61,INPUT!$E:$E,"&gt;0")</f>
        <v>11</v>
      </c>
      <c r="D61" s="10">
        <f>SUMIF(INPUT!$B:$B,$A61,INPUT!E:E)</f>
        <v>44</v>
      </c>
      <c r="E61" s="10">
        <f>SUMIF(INPUT!$B:$B,$A61,INPUT!F:F)</f>
        <v>41</v>
      </c>
      <c r="F61" s="10">
        <f>SUMIF(INPUT!$B:$B,$A61,INPUT!G:G)</f>
        <v>10</v>
      </c>
      <c r="G61" s="10">
        <f>SUMIF(INPUT!$B:$B,$A61,INPUT!H:H)</f>
        <v>4</v>
      </c>
      <c r="H61" s="10">
        <f>SUMIF(INPUT!$B:$B,$A61,INPUT!I:I)</f>
        <v>2</v>
      </c>
      <c r="I61" s="10">
        <f>SUMIF(INPUT!$B:$B,$A61,INPUT!J:J)</f>
        <v>1</v>
      </c>
      <c r="J61" s="10">
        <f>SUMIF(INPUT!$B:$B,$A61,INPUT!K:K)</f>
        <v>10</v>
      </c>
      <c r="K61" s="10">
        <f>SUMIF(INPUT!$B:$B,$A61,INPUT!L:L)</f>
        <v>0</v>
      </c>
      <c r="L61" s="10">
        <f>SUMIF(INPUT!$B:$B,$A61,INPUT!M:M)</f>
        <v>0</v>
      </c>
      <c r="M61" s="10">
        <f>SUMIF(INPUT!$B:$B,$A61,INPUT!N:N)</f>
        <v>0</v>
      </c>
      <c r="N61" s="12">
        <f t="shared" si="16"/>
        <v>0.24390243902439024</v>
      </c>
      <c r="O61" s="12">
        <f t="shared" si="17"/>
        <v>0.29545454545454547</v>
      </c>
      <c r="P61" s="12">
        <f t="shared" si="18"/>
        <v>0.24390243902439024</v>
      </c>
      <c r="Q61" s="12">
        <f t="shared" si="19"/>
        <v>0.53935698447893565</v>
      </c>
      <c r="R61" s="10">
        <v>18</v>
      </c>
      <c r="S61" s="9">
        <f t="shared" si="20"/>
        <v>52</v>
      </c>
    </row>
    <row r="62" spans="1:19" ht="15.75" hidden="1" customHeight="1" x14ac:dyDescent="0.2">
      <c r="A62" s="9" t="str">
        <f t="shared" si="14"/>
        <v>Paul Thomas</v>
      </c>
      <c r="B62" s="9">
        <f t="shared" si="15"/>
        <v>2</v>
      </c>
      <c r="C62" s="9">
        <f>COUNTIFS(INPUT!$B:$B,$A62,INPUT!$E:$E,"&gt;0")</f>
        <v>10</v>
      </c>
      <c r="D62" s="10">
        <f>SUMIF(INPUT!$B:$B,$A62,INPUT!E:E)</f>
        <v>26</v>
      </c>
      <c r="E62" s="10">
        <f>SUMIF(INPUT!$B:$B,$A62,INPUT!F:F)</f>
        <v>23</v>
      </c>
      <c r="F62" s="10">
        <f>SUMIF(INPUT!$B:$B,$A62,INPUT!G:G)</f>
        <v>2</v>
      </c>
      <c r="G62" s="10">
        <f>SUMIF(INPUT!$B:$B,$A62,INPUT!H:H)</f>
        <v>0</v>
      </c>
      <c r="H62" s="10">
        <f>SUMIF(INPUT!$B:$B,$A62,INPUT!I:I)</f>
        <v>2</v>
      </c>
      <c r="I62" s="10">
        <f>SUMIF(INPUT!$B:$B,$A62,INPUT!J:J)</f>
        <v>1</v>
      </c>
      <c r="J62" s="10">
        <f>SUMIF(INPUT!$B:$B,$A62,INPUT!K:K)</f>
        <v>2</v>
      </c>
      <c r="K62" s="10">
        <f>SUMIF(INPUT!$B:$B,$A62,INPUT!L:L)</f>
        <v>0</v>
      </c>
      <c r="L62" s="10">
        <f>SUMIF(INPUT!$B:$B,$A62,INPUT!M:M)</f>
        <v>0</v>
      </c>
      <c r="M62" s="10">
        <f>SUMIF(INPUT!$B:$B,$A62,INPUT!N:N)</f>
        <v>0</v>
      </c>
      <c r="N62" s="12">
        <f t="shared" si="16"/>
        <v>8.6956521739130432E-2</v>
      </c>
      <c r="O62" s="12">
        <f t="shared" si="17"/>
        <v>0.19230769230769232</v>
      </c>
      <c r="P62" s="12">
        <f t="shared" si="18"/>
        <v>8.6956521739130432E-2</v>
      </c>
      <c r="Q62" s="12">
        <f t="shared" si="19"/>
        <v>0.27926421404682278</v>
      </c>
      <c r="R62" s="10">
        <v>14</v>
      </c>
      <c r="S62" s="9">
        <f t="shared" si="20"/>
        <v>63</v>
      </c>
    </row>
    <row r="63" spans="1:19" ht="15.75" hidden="1" customHeight="1" x14ac:dyDescent="0.2">
      <c r="A63" s="9" t="str">
        <f t="shared" si="14"/>
        <v>Rick Funk</v>
      </c>
      <c r="B63" s="9">
        <f t="shared" si="15"/>
        <v>1</v>
      </c>
      <c r="C63" s="9">
        <f>COUNTIFS(INPUT!$B:$B,$A63,INPUT!$E:$E,"&gt;0")</f>
        <v>0</v>
      </c>
      <c r="D63" s="10">
        <f>SUMIF(INPUT!$B:$B,$A63,INPUT!E:E)</f>
        <v>0</v>
      </c>
      <c r="E63" s="10">
        <f>SUMIF(INPUT!$B:$B,$A63,INPUT!F:F)</f>
        <v>0</v>
      </c>
      <c r="F63" s="10">
        <f>SUMIF(INPUT!$B:$B,$A63,INPUT!G:G)</f>
        <v>0</v>
      </c>
      <c r="G63" s="10">
        <f>SUMIF(INPUT!$B:$B,$A63,INPUT!H:H)</f>
        <v>0</v>
      </c>
      <c r="H63" s="10">
        <f>SUMIF(INPUT!$B:$B,$A63,INPUT!I:I)</f>
        <v>0</v>
      </c>
      <c r="I63" s="10">
        <f>SUMIF(INPUT!$B:$B,$A63,INPUT!J:J)</f>
        <v>0</v>
      </c>
      <c r="J63" s="10">
        <f>SUMIF(INPUT!$B:$B,$A63,INPUT!K:K)</f>
        <v>0</v>
      </c>
      <c r="K63" s="10">
        <f>SUMIF(INPUT!$B:$B,$A63,INPUT!L:L)</f>
        <v>0</v>
      </c>
      <c r="L63" s="10">
        <f>SUMIF(INPUT!$B:$B,$A63,INPUT!M:M)</f>
        <v>0</v>
      </c>
      <c r="M63" s="10">
        <f>SUMIF(INPUT!$B:$B,$A63,INPUT!N:N)</f>
        <v>0</v>
      </c>
      <c r="N63" s="12">
        <f t="shared" si="16"/>
        <v>0</v>
      </c>
      <c r="O63" s="12">
        <f t="shared" si="17"/>
        <v>0</v>
      </c>
      <c r="P63" s="12">
        <f t="shared" si="18"/>
        <v>0</v>
      </c>
      <c r="Q63" s="12">
        <f t="shared" si="19"/>
        <v>0</v>
      </c>
      <c r="R63" s="10">
        <v>5</v>
      </c>
      <c r="S63" s="9">
        <f t="shared" si="20"/>
        <v>64</v>
      </c>
    </row>
    <row r="64" spans="1:19" ht="15.75" hidden="1" customHeight="1" x14ac:dyDescent="0.2">
      <c r="A64" s="9" t="str">
        <f t="shared" si="14"/>
        <v>Andrew Evola</v>
      </c>
      <c r="B64" s="9">
        <f t="shared" si="15"/>
        <v>5</v>
      </c>
      <c r="C64" s="9">
        <f>COUNTIFS(INPUT!$B:$B,$A64,INPUT!$E:$E,"&gt;0")</f>
        <v>11</v>
      </c>
      <c r="D64" s="10">
        <f>SUMIF(INPUT!$B:$B,$A64,INPUT!E:E)</f>
        <v>41</v>
      </c>
      <c r="E64" s="10">
        <f>SUMIF(INPUT!$B:$B,$A64,INPUT!F:F)</f>
        <v>33</v>
      </c>
      <c r="F64" s="10">
        <f>SUMIF(INPUT!$B:$B,$A64,INPUT!G:G)</f>
        <v>4</v>
      </c>
      <c r="G64" s="10">
        <f>SUMIF(INPUT!$B:$B,$A64,INPUT!H:H)</f>
        <v>1</v>
      </c>
      <c r="H64" s="10">
        <f>SUMIF(INPUT!$B:$B,$A64,INPUT!I:I)</f>
        <v>1</v>
      </c>
      <c r="I64" s="10">
        <f>SUMIF(INPUT!$B:$B,$A64,INPUT!J:J)</f>
        <v>7</v>
      </c>
      <c r="J64" s="10">
        <f>SUMIF(INPUT!$B:$B,$A64,INPUT!K:K)</f>
        <v>3</v>
      </c>
      <c r="K64" s="10">
        <f>SUMIF(INPUT!$B:$B,$A64,INPUT!L:L)</f>
        <v>1</v>
      </c>
      <c r="L64" s="10">
        <f>SUMIF(INPUT!$B:$B,$A64,INPUT!M:M)</f>
        <v>0</v>
      </c>
      <c r="M64" s="10">
        <f>SUMIF(INPUT!$B:$B,$A64,INPUT!N:N)</f>
        <v>0</v>
      </c>
      <c r="N64" s="12">
        <f t="shared" si="16"/>
        <v>0.12121212121212122</v>
      </c>
      <c r="O64" s="12">
        <f t="shared" si="17"/>
        <v>0.29268292682926828</v>
      </c>
      <c r="P64" s="12">
        <f t="shared" si="18"/>
        <v>0.15151515151515152</v>
      </c>
      <c r="Q64" s="12">
        <f t="shared" si="19"/>
        <v>0.44419807834441982</v>
      </c>
      <c r="R64" s="10">
        <v>35</v>
      </c>
      <c r="S64" s="9">
        <f t="shared" si="20"/>
        <v>62</v>
      </c>
    </row>
    <row r="65" spans="1:19" ht="15.75" hidden="1" customHeight="1" x14ac:dyDescent="0.2">
      <c r="A65" s="9" t="str">
        <f t="shared" si="14"/>
        <v>Sean Lewis</v>
      </c>
      <c r="B65" s="9">
        <f t="shared" si="15"/>
        <v>8</v>
      </c>
      <c r="C65" s="9">
        <f>COUNTIFS(INPUT!$B:$B,$A65,INPUT!$E:$E,"&gt;0")</f>
        <v>13</v>
      </c>
      <c r="D65" s="10">
        <f>SUMIF(INPUT!$B:$B,$A65,INPUT!E:E)</f>
        <v>52</v>
      </c>
      <c r="E65" s="10">
        <f>SUMIF(INPUT!$B:$B,$A65,INPUT!F:F)</f>
        <v>47</v>
      </c>
      <c r="F65" s="10">
        <f>SUMIF(INPUT!$B:$B,$A65,INPUT!G:G)</f>
        <v>10</v>
      </c>
      <c r="G65" s="10">
        <f>SUMIF(INPUT!$B:$B,$A65,INPUT!H:H)</f>
        <v>6</v>
      </c>
      <c r="H65" s="10">
        <f>SUMIF(INPUT!$B:$B,$A65,INPUT!I:I)</f>
        <v>5</v>
      </c>
      <c r="I65" s="10">
        <f>SUMIF(INPUT!$B:$B,$A65,INPUT!J:J)</f>
        <v>0</v>
      </c>
      <c r="J65" s="10">
        <f>SUMIF(INPUT!$B:$B,$A65,INPUT!K:K)</f>
        <v>9</v>
      </c>
      <c r="K65" s="10">
        <f>SUMIF(INPUT!$B:$B,$A65,INPUT!L:L)</f>
        <v>0</v>
      </c>
      <c r="L65" s="10">
        <f>SUMIF(INPUT!$B:$B,$A65,INPUT!M:M)</f>
        <v>1</v>
      </c>
      <c r="M65" s="10">
        <f>SUMIF(INPUT!$B:$B,$A65,INPUT!N:N)</f>
        <v>0</v>
      </c>
      <c r="N65" s="12">
        <f t="shared" si="16"/>
        <v>0.21276595744680851</v>
      </c>
      <c r="O65" s="12">
        <f t="shared" si="17"/>
        <v>0.28846153846153844</v>
      </c>
      <c r="P65" s="12">
        <f t="shared" si="18"/>
        <v>0.25531914893617019</v>
      </c>
      <c r="Q65" s="12">
        <f t="shared" si="19"/>
        <v>0.54378068739770868</v>
      </c>
      <c r="R65" s="10">
        <v>57</v>
      </c>
      <c r="S65" s="9">
        <f t="shared" si="20"/>
        <v>55</v>
      </c>
    </row>
    <row r="66" spans="1:19" ht="15.75" customHeight="1" x14ac:dyDescent="0.2"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2"/>
      <c r="O66" s="12"/>
      <c r="P66" s="12"/>
      <c r="Q66" s="12"/>
      <c r="R66" s="10"/>
    </row>
    <row r="67" spans="1:19" ht="15.75" customHeight="1" x14ac:dyDescent="0.2"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2"/>
      <c r="O67" s="12"/>
      <c r="P67" s="12"/>
      <c r="Q67" s="12"/>
      <c r="R67" s="10"/>
    </row>
    <row r="68" spans="1:19" ht="15.75" customHeight="1" x14ac:dyDescent="0.2"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2"/>
      <c r="O68" s="12"/>
      <c r="P68" s="12"/>
      <c r="Q68" s="12"/>
      <c r="R68" s="10"/>
    </row>
    <row r="69" spans="1:19" ht="15.75" customHeight="1" x14ac:dyDescent="0.2"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2"/>
      <c r="O69" s="12"/>
      <c r="P69" s="12"/>
      <c r="Q69" s="12"/>
      <c r="R69" s="10"/>
    </row>
    <row r="70" spans="1:19" ht="15.75" customHeight="1" x14ac:dyDescent="0.2">
      <c r="A70" s="11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2"/>
      <c r="O70" s="12"/>
      <c r="P70" s="12"/>
      <c r="Q70" s="12"/>
      <c r="R70" s="10"/>
    </row>
    <row r="71" spans="1:19" ht="15.75" customHeight="1" x14ac:dyDescent="0.2"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2"/>
      <c r="O71" s="12"/>
      <c r="P71" s="12"/>
      <c r="Q71" s="12"/>
      <c r="R71" s="10"/>
    </row>
    <row r="72" spans="1:19" ht="15.75" customHeight="1" x14ac:dyDescent="0.2"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2"/>
      <c r="O72" s="12"/>
      <c r="P72" s="12"/>
      <c r="Q72" s="12"/>
      <c r="R72" s="10"/>
    </row>
    <row r="73" spans="1:19" ht="15.75" customHeight="1" x14ac:dyDescent="0.2"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2"/>
      <c r="O73" s="12"/>
      <c r="P73" s="12"/>
      <c r="Q73" s="12"/>
    </row>
    <row r="74" spans="1:19" ht="15.75" customHeight="1" x14ac:dyDescent="0.2">
      <c r="N74" s="12"/>
      <c r="O74" s="12"/>
      <c r="P74" s="12"/>
      <c r="Q74" s="12"/>
    </row>
    <row r="75" spans="1:19" ht="15.75" customHeight="1" x14ac:dyDescent="0.2">
      <c r="N75" s="12"/>
      <c r="O75" s="12"/>
      <c r="P75" s="12"/>
      <c r="Q75" s="12"/>
    </row>
    <row r="76" spans="1:19" ht="15.75" customHeight="1" x14ac:dyDescent="0.2">
      <c r="N76" s="12"/>
      <c r="O76" s="12"/>
      <c r="P76" s="12"/>
      <c r="Q76" s="12"/>
    </row>
    <row r="77" spans="1:19" ht="15.75" customHeight="1" x14ac:dyDescent="0.2">
      <c r="N77" s="12"/>
      <c r="O77" s="12"/>
      <c r="P77" s="12"/>
      <c r="Q77" s="12"/>
    </row>
    <row r="78" spans="1:19" ht="15.75" customHeight="1" x14ac:dyDescent="0.2">
      <c r="N78" s="12"/>
      <c r="O78" s="12"/>
      <c r="P78" s="12"/>
      <c r="Q78" s="12"/>
    </row>
    <row r="79" spans="1:19" ht="15.75" customHeight="1" x14ac:dyDescent="0.2">
      <c r="N79" s="12"/>
      <c r="O79" s="12"/>
      <c r="P79" s="12"/>
      <c r="Q79" s="12"/>
    </row>
    <row r="80" spans="1:19" ht="15.75" customHeight="1" x14ac:dyDescent="0.2">
      <c r="N80" s="12"/>
      <c r="O80" s="12"/>
      <c r="P80" s="12"/>
      <c r="Q80" s="12"/>
    </row>
    <row r="81" spans="14:17" ht="15.75" customHeight="1" x14ac:dyDescent="0.2">
      <c r="N81" s="12"/>
      <c r="O81" s="12"/>
      <c r="P81" s="12"/>
      <c r="Q81" s="12"/>
    </row>
    <row r="82" spans="14:17" ht="15.75" customHeight="1" x14ac:dyDescent="0.2">
      <c r="N82" s="12"/>
      <c r="O82" s="12"/>
      <c r="P82" s="12"/>
      <c r="Q82" s="12"/>
    </row>
    <row r="83" spans="14:17" ht="15.75" customHeight="1" x14ac:dyDescent="0.2">
      <c r="N83" s="12"/>
      <c r="O83" s="12"/>
      <c r="P83" s="12"/>
      <c r="Q83" s="12"/>
    </row>
    <row r="84" spans="14:17" ht="15.75" customHeight="1" x14ac:dyDescent="0.2">
      <c r="N84" s="12"/>
      <c r="O84" s="12"/>
      <c r="P84" s="12"/>
      <c r="Q84" s="12"/>
    </row>
    <row r="85" spans="14:17" ht="15.75" customHeight="1" x14ac:dyDescent="0.2">
      <c r="N85" s="12"/>
      <c r="O85" s="12"/>
      <c r="P85" s="12"/>
      <c r="Q85" s="12"/>
    </row>
    <row r="86" spans="14:17" ht="15.75" customHeight="1" x14ac:dyDescent="0.2">
      <c r="N86" s="12"/>
      <c r="O86" s="12"/>
      <c r="P86" s="12"/>
      <c r="Q86" s="12"/>
    </row>
    <row r="87" spans="14:17" ht="15.75" customHeight="1" x14ac:dyDescent="0.2">
      <c r="N87" s="12"/>
      <c r="O87" s="12"/>
      <c r="P87" s="12"/>
      <c r="Q87" s="12"/>
    </row>
    <row r="88" spans="14:17" ht="15.75" customHeight="1" x14ac:dyDescent="0.2">
      <c r="N88" s="12"/>
      <c r="O88" s="12"/>
      <c r="P88" s="12"/>
      <c r="Q88" s="12"/>
    </row>
    <row r="89" spans="14:17" ht="15.75" customHeight="1" x14ac:dyDescent="0.2">
      <c r="N89" s="12"/>
      <c r="O89" s="12"/>
      <c r="P89" s="12"/>
      <c r="Q89" s="12"/>
    </row>
    <row r="90" spans="14:17" ht="15.75" customHeight="1" x14ac:dyDescent="0.2">
      <c r="N90" s="12"/>
      <c r="O90" s="12"/>
      <c r="P90" s="12"/>
      <c r="Q90" s="12"/>
    </row>
    <row r="91" spans="14:17" ht="15.75" customHeight="1" x14ac:dyDescent="0.2">
      <c r="N91" s="12"/>
      <c r="O91" s="12"/>
      <c r="P91" s="12"/>
      <c r="Q91" s="12"/>
    </row>
    <row r="92" spans="14:17" ht="15.75" customHeight="1" x14ac:dyDescent="0.2">
      <c r="N92" s="12"/>
      <c r="O92" s="12"/>
      <c r="P92" s="12"/>
      <c r="Q92" s="12"/>
    </row>
    <row r="93" spans="14:17" ht="15.75" customHeight="1" x14ac:dyDescent="0.2">
      <c r="N93" s="12"/>
      <c r="O93" s="12"/>
      <c r="P93" s="12"/>
      <c r="Q93" s="12"/>
    </row>
    <row r="94" spans="14:17" ht="15.75" customHeight="1" x14ac:dyDescent="0.2">
      <c r="N94" s="12"/>
      <c r="O94" s="12"/>
      <c r="P94" s="12"/>
      <c r="Q94" s="12"/>
    </row>
    <row r="95" spans="14:17" ht="15.75" customHeight="1" x14ac:dyDescent="0.2">
      <c r="N95" s="12"/>
      <c r="O95" s="12"/>
      <c r="P95" s="12"/>
      <c r="Q95" s="12"/>
    </row>
    <row r="96" spans="14:17" ht="15.75" customHeight="1" x14ac:dyDescent="0.2">
      <c r="N96" s="12"/>
      <c r="O96" s="12"/>
      <c r="P96" s="12"/>
      <c r="Q96" s="12"/>
    </row>
    <row r="97" spans="14:17" ht="15.75" customHeight="1" x14ac:dyDescent="0.2">
      <c r="N97" s="12"/>
      <c r="O97" s="12"/>
      <c r="P97" s="12"/>
      <c r="Q97" s="12"/>
    </row>
    <row r="98" spans="14:17" ht="15.75" customHeight="1" x14ac:dyDescent="0.2">
      <c r="N98" s="12"/>
      <c r="O98" s="12"/>
      <c r="P98" s="12"/>
      <c r="Q98" s="12"/>
    </row>
    <row r="99" spans="14:17" ht="15.75" customHeight="1" x14ac:dyDescent="0.2">
      <c r="N99" s="12"/>
      <c r="O99" s="12"/>
      <c r="P99" s="12"/>
      <c r="Q99" s="12"/>
    </row>
    <row r="100" spans="14:17" ht="15.75" customHeight="1" x14ac:dyDescent="0.2">
      <c r="N100" s="12"/>
      <c r="O100" s="12"/>
      <c r="P100" s="12"/>
      <c r="Q100" s="12"/>
    </row>
    <row r="101" spans="14:17" ht="15.75" customHeight="1" x14ac:dyDescent="0.2">
      <c r="N101" s="12"/>
      <c r="O101" s="12"/>
      <c r="P101" s="12"/>
      <c r="Q101" s="12"/>
    </row>
    <row r="102" spans="14:17" ht="15.75" customHeight="1" x14ac:dyDescent="0.2">
      <c r="N102" s="12"/>
      <c r="O102" s="12"/>
      <c r="P102" s="12"/>
      <c r="Q102" s="12"/>
    </row>
    <row r="103" spans="14:17" ht="15.75" customHeight="1" x14ac:dyDescent="0.2">
      <c r="N103" s="12"/>
      <c r="O103" s="12"/>
      <c r="P103" s="12"/>
      <c r="Q103" s="12"/>
    </row>
    <row r="104" spans="14:17" ht="15.75" customHeight="1" x14ac:dyDescent="0.2">
      <c r="N104" s="12"/>
      <c r="O104" s="12"/>
      <c r="P104" s="12"/>
      <c r="Q104" s="12"/>
    </row>
    <row r="105" spans="14:17" ht="15.75" customHeight="1" x14ac:dyDescent="0.2">
      <c r="N105" s="12"/>
      <c r="O105" s="12"/>
      <c r="P105" s="12"/>
      <c r="Q105" s="12"/>
    </row>
    <row r="106" spans="14:17" ht="15.75" customHeight="1" x14ac:dyDescent="0.2">
      <c r="N106" s="12"/>
      <c r="O106" s="12"/>
      <c r="P106" s="12"/>
      <c r="Q106" s="12"/>
    </row>
    <row r="107" spans="14:17" ht="15.75" customHeight="1" x14ac:dyDescent="0.2">
      <c r="N107" s="12"/>
      <c r="O107" s="12"/>
      <c r="P107" s="12"/>
      <c r="Q107" s="12"/>
    </row>
    <row r="108" spans="14:17" ht="15.75" customHeight="1" x14ac:dyDescent="0.2">
      <c r="N108" s="12"/>
      <c r="O108" s="12"/>
      <c r="P108" s="12"/>
      <c r="Q108" s="12"/>
    </row>
    <row r="109" spans="14:17" ht="15.75" customHeight="1" x14ac:dyDescent="0.2">
      <c r="N109" s="12"/>
      <c r="O109" s="12"/>
      <c r="P109" s="12"/>
      <c r="Q109" s="12"/>
    </row>
    <row r="110" spans="14:17" ht="15.75" customHeight="1" x14ac:dyDescent="0.2">
      <c r="N110" s="12"/>
      <c r="O110" s="12"/>
      <c r="P110" s="12"/>
      <c r="Q110" s="12"/>
    </row>
    <row r="111" spans="14:17" ht="15.75" customHeight="1" x14ac:dyDescent="0.2">
      <c r="N111" s="12"/>
      <c r="O111" s="12"/>
      <c r="P111" s="12"/>
      <c r="Q111" s="12"/>
    </row>
    <row r="112" spans="14:17" ht="15.75" customHeight="1" x14ac:dyDescent="0.2">
      <c r="N112" s="12"/>
      <c r="O112" s="12"/>
      <c r="P112" s="12"/>
      <c r="Q112" s="12"/>
    </row>
    <row r="113" spans="14:17" ht="15.75" customHeight="1" x14ac:dyDescent="0.2">
      <c r="N113" s="12"/>
      <c r="O113" s="12"/>
      <c r="P113" s="12"/>
      <c r="Q113" s="12"/>
    </row>
    <row r="114" spans="14:17" ht="15.75" customHeight="1" x14ac:dyDescent="0.2">
      <c r="N114" s="12"/>
      <c r="O114" s="12"/>
      <c r="P114" s="12"/>
      <c r="Q114" s="12"/>
    </row>
    <row r="115" spans="14:17" ht="15.75" customHeight="1" x14ac:dyDescent="0.2">
      <c r="N115" s="12"/>
      <c r="O115" s="12"/>
      <c r="P115" s="12"/>
      <c r="Q115" s="12"/>
    </row>
    <row r="116" spans="14:17" ht="15.75" customHeight="1" x14ac:dyDescent="0.2">
      <c r="N116" s="12"/>
      <c r="O116" s="12"/>
      <c r="P116" s="12"/>
      <c r="Q116" s="12"/>
    </row>
    <row r="117" spans="14:17" ht="15.75" customHeight="1" x14ac:dyDescent="0.2">
      <c r="N117" s="12"/>
      <c r="O117" s="12"/>
      <c r="P117" s="12"/>
      <c r="Q117" s="12"/>
    </row>
    <row r="118" spans="14:17" ht="15.75" customHeight="1" x14ac:dyDescent="0.2">
      <c r="N118" s="12"/>
      <c r="O118" s="12"/>
      <c r="P118" s="12"/>
      <c r="Q118" s="12"/>
    </row>
    <row r="119" spans="14:17" ht="15.75" customHeight="1" x14ac:dyDescent="0.2">
      <c r="N119" s="12"/>
      <c r="O119" s="12"/>
      <c r="P119" s="12"/>
      <c r="Q119" s="12"/>
    </row>
    <row r="120" spans="14:17" ht="15.75" customHeight="1" x14ac:dyDescent="0.2">
      <c r="N120" s="12"/>
      <c r="O120" s="12"/>
      <c r="P120" s="12"/>
      <c r="Q120" s="12"/>
    </row>
    <row r="121" spans="14:17" ht="15.75" customHeight="1" x14ac:dyDescent="0.2">
      <c r="N121" s="12"/>
      <c r="O121" s="12"/>
      <c r="P121" s="12"/>
      <c r="Q121" s="12"/>
    </row>
    <row r="122" spans="14:17" ht="15.75" customHeight="1" x14ac:dyDescent="0.2">
      <c r="N122" s="12"/>
      <c r="O122" s="12"/>
      <c r="P122" s="12"/>
      <c r="Q122" s="12"/>
    </row>
    <row r="123" spans="14:17" ht="15.75" customHeight="1" x14ac:dyDescent="0.2">
      <c r="N123" s="12"/>
      <c r="O123" s="12"/>
      <c r="P123" s="12"/>
      <c r="Q123" s="12"/>
    </row>
    <row r="124" spans="14:17" ht="15.75" customHeight="1" x14ac:dyDescent="0.2">
      <c r="N124" s="12"/>
      <c r="O124" s="12"/>
      <c r="P124" s="12"/>
      <c r="Q124" s="12"/>
    </row>
    <row r="125" spans="14:17" ht="15.75" customHeight="1" x14ac:dyDescent="0.2">
      <c r="N125" s="12"/>
      <c r="O125" s="12"/>
      <c r="P125" s="12"/>
      <c r="Q125" s="12"/>
    </row>
    <row r="126" spans="14:17" ht="15.75" customHeight="1" x14ac:dyDescent="0.2">
      <c r="N126" s="12"/>
      <c r="O126" s="12"/>
      <c r="P126" s="12"/>
      <c r="Q126" s="12"/>
    </row>
    <row r="127" spans="14:17" ht="15.75" customHeight="1" x14ac:dyDescent="0.2">
      <c r="N127" s="12"/>
      <c r="O127" s="12"/>
      <c r="P127" s="12"/>
      <c r="Q127" s="12"/>
    </row>
    <row r="128" spans="14:17" ht="15.75" customHeight="1" x14ac:dyDescent="0.2">
      <c r="N128" s="12"/>
      <c r="O128" s="12"/>
      <c r="P128" s="12"/>
      <c r="Q128" s="12"/>
    </row>
    <row r="129" spans="14:17" ht="15.75" customHeight="1" x14ac:dyDescent="0.2">
      <c r="N129" s="12"/>
      <c r="O129" s="12"/>
      <c r="P129" s="12"/>
      <c r="Q129" s="12"/>
    </row>
    <row r="130" spans="14:17" ht="15.75" customHeight="1" x14ac:dyDescent="0.2">
      <c r="N130" s="12"/>
      <c r="O130" s="12"/>
      <c r="P130" s="12"/>
      <c r="Q130" s="12"/>
    </row>
    <row r="131" spans="14:17" ht="15.75" customHeight="1" x14ac:dyDescent="0.2">
      <c r="N131" s="12"/>
      <c r="O131" s="12"/>
      <c r="P131" s="12"/>
      <c r="Q131" s="12"/>
    </row>
    <row r="132" spans="14:17" ht="15.75" customHeight="1" x14ac:dyDescent="0.2">
      <c r="N132" s="12"/>
      <c r="O132" s="12"/>
      <c r="P132" s="12"/>
      <c r="Q132" s="12"/>
    </row>
    <row r="133" spans="14:17" ht="15.75" customHeight="1" x14ac:dyDescent="0.2">
      <c r="N133" s="12"/>
      <c r="O133" s="12"/>
      <c r="P133" s="12"/>
      <c r="Q133" s="12"/>
    </row>
    <row r="134" spans="14:17" ht="15.75" customHeight="1" x14ac:dyDescent="0.2">
      <c r="N134" s="12"/>
      <c r="O134" s="12"/>
      <c r="P134" s="12"/>
      <c r="Q134" s="12"/>
    </row>
    <row r="135" spans="14:17" ht="15.75" customHeight="1" x14ac:dyDescent="0.2">
      <c r="N135" s="12"/>
      <c r="O135" s="12"/>
      <c r="P135" s="12"/>
      <c r="Q135" s="12"/>
    </row>
    <row r="136" spans="14:17" ht="15.75" customHeight="1" x14ac:dyDescent="0.2">
      <c r="N136" s="12"/>
      <c r="O136" s="12"/>
      <c r="P136" s="12"/>
      <c r="Q136" s="12"/>
    </row>
    <row r="137" spans="14:17" ht="15.75" customHeight="1" x14ac:dyDescent="0.2">
      <c r="N137" s="12"/>
      <c r="O137" s="12"/>
      <c r="P137" s="12"/>
      <c r="Q137" s="12"/>
    </row>
    <row r="138" spans="14:17" ht="15.75" customHeight="1" x14ac:dyDescent="0.2">
      <c r="N138" s="12"/>
      <c r="O138" s="12"/>
      <c r="P138" s="12"/>
      <c r="Q138" s="12"/>
    </row>
    <row r="139" spans="14:17" ht="15.75" customHeight="1" x14ac:dyDescent="0.2">
      <c r="N139" s="12"/>
      <c r="O139" s="12"/>
      <c r="P139" s="12"/>
      <c r="Q139" s="12"/>
    </row>
    <row r="140" spans="14:17" ht="15.75" customHeight="1" x14ac:dyDescent="0.2">
      <c r="N140" s="12"/>
      <c r="O140" s="12"/>
      <c r="P140" s="12"/>
      <c r="Q140" s="12"/>
    </row>
    <row r="141" spans="14:17" ht="15.75" customHeight="1" x14ac:dyDescent="0.2">
      <c r="N141" s="12"/>
      <c r="O141" s="12"/>
      <c r="P141" s="12"/>
      <c r="Q141" s="12"/>
    </row>
    <row r="142" spans="14:17" ht="15.75" customHeight="1" x14ac:dyDescent="0.2">
      <c r="N142" s="12"/>
      <c r="O142" s="12"/>
      <c r="P142" s="12"/>
      <c r="Q142" s="12"/>
    </row>
    <row r="143" spans="14:17" ht="15.75" customHeight="1" x14ac:dyDescent="0.2">
      <c r="N143" s="12"/>
      <c r="O143" s="12"/>
      <c r="P143" s="12"/>
      <c r="Q143" s="12"/>
    </row>
    <row r="144" spans="14:17" ht="15.75" customHeight="1" x14ac:dyDescent="0.2">
      <c r="N144" s="12"/>
      <c r="O144" s="12"/>
      <c r="P144" s="12"/>
      <c r="Q144" s="12"/>
    </row>
    <row r="145" spans="14:17" ht="15.75" customHeight="1" x14ac:dyDescent="0.2">
      <c r="N145" s="12"/>
      <c r="O145" s="12"/>
      <c r="P145" s="12"/>
      <c r="Q145" s="12"/>
    </row>
    <row r="146" spans="14:17" ht="15.75" customHeight="1" x14ac:dyDescent="0.2">
      <c r="N146" s="12"/>
      <c r="O146" s="12"/>
      <c r="P146" s="12"/>
      <c r="Q146" s="12"/>
    </row>
    <row r="147" spans="14:17" ht="15.75" customHeight="1" x14ac:dyDescent="0.2">
      <c r="N147" s="12"/>
      <c r="O147" s="12"/>
      <c r="P147" s="12"/>
      <c r="Q147" s="12"/>
    </row>
    <row r="148" spans="14:17" ht="15.75" customHeight="1" x14ac:dyDescent="0.2">
      <c r="N148" s="12"/>
      <c r="O148" s="12"/>
      <c r="P148" s="12"/>
      <c r="Q148" s="12"/>
    </row>
    <row r="149" spans="14:17" ht="15.75" customHeight="1" x14ac:dyDescent="0.2">
      <c r="N149" s="12"/>
      <c r="O149" s="12"/>
      <c r="P149" s="12"/>
      <c r="Q149" s="12"/>
    </row>
    <row r="150" spans="14:17" ht="15.75" customHeight="1" x14ac:dyDescent="0.2">
      <c r="N150" s="12"/>
      <c r="O150" s="12"/>
      <c r="P150" s="12"/>
      <c r="Q150" s="12"/>
    </row>
    <row r="151" spans="14:17" ht="15.75" customHeight="1" x14ac:dyDescent="0.2">
      <c r="N151" s="12"/>
      <c r="O151" s="12"/>
      <c r="P151" s="12"/>
      <c r="Q151" s="12"/>
    </row>
    <row r="152" spans="14:17" ht="15.75" customHeight="1" x14ac:dyDescent="0.2">
      <c r="N152" s="12"/>
      <c r="O152" s="12"/>
      <c r="P152" s="12"/>
      <c r="Q152" s="12"/>
    </row>
    <row r="153" spans="14:17" ht="15.75" customHeight="1" x14ac:dyDescent="0.2">
      <c r="N153" s="12"/>
      <c r="O153" s="12"/>
      <c r="P153" s="12"/>
      <c r="Q153" s="12"/>
    </row>
    <row r="154" spans="14:17" ht="15.75" customHeight="1" x14ac:dyDescent="0.2">
      <c r="N154" s="12"/>
      <c r="O154" s="12"/>
      <c r="P154" s="12"/>
      <c r="Q154" s="12"/>
    </row>
    <row r="155" spans="14:17" ht="15.75" customHeight="1" x14ac:dyDescent="0.2">
      <c r="N155" s="12"/>
      <c r="O155" s="12"/>
      <c r="P155" s="12"/>
      <c r="Q155" s="12"/>
    </row>
    <row r="156" spans="14:17" ht="15.75" customHeight="1" x14ac:dyDescent="0.2">
      <c r="N156" s="12"/>
      <c r="O156" s="12"/>
      <c r="P156" s="12"/>
      <c r="Q156" s="12"/>
    </row>
    <row r="157" spans="14:17" ht="15.75" customHeight="1" x14ac:dyDescent="0.2">
      <c r="N157" s="12"/>
      <c r="O157" s="12"/>
      <c r="P157" s="12"/>
      <c r="Q157" s="12"/>
    </row>
    <row r="158" spans="14:17" ht="15.75" customHeight="1" x14ac:dyDescent="0.2">
      <c r="N158" s="12"/>
      <c r="O158" s="12"/>
      <c r="P158" s="12"/>
      <c r="Q158" s="12"/>
    </row>
    <row r="159" spans="14:17" ht="15.75" customHeight="1" x14ac:dyDescent="0.2">
      <c r="N159" s="12"/>
      <c r="O159" s="12"/>
      <c r="P159" s="12"/>
      <c r="Q159" s="12"/>
    </row>
    <row r="160" spans="14:17" ht="15.75" customHeight="1" x14ac:dyDescent="0.2">
      <c r="N160" s="12"/>
      <c r="O160" s="12"/>
      <c r="P160" s="12"/>
      <c r="Q160" s="12"/>
    </row>
    <row r="161" spans="14:17" ht="15.75" customHeight="1" x14ac:dyDescent="0.2">
      <c r="N161" s="12"/>
      <c r="O161" s="12"/>
      <c r="P161" s="12"/>
      <c r="Q161" s="12"/>
    </row>
    <row r="162" spans="14:17" ht="15.75" customHeight="1" x14ac:dyDescent="0.2">
      <c r="N162" s="12"/>
      <c r="O162" s="12"/>
      <c r="P162" s="12"/>
      <c r="Q162" s="12"/>
    </row>
    <row r="163" spans="14:17" ht="15.75" customHeight="1" x14ac:dyDescent="0.2">
      <c r="N163" s="12"/>
      <c r="O163" s="12"/>
      <c r="P163" s="12"/>
      <c r="Q163" s="12"/>
    </row>
    <row r="164" spans="14:17" ht="15.75" customHeight="1" x14ac:dyDescent="0.2">
      <c r="N164" s="12"/>
      <c r="O164" s="12"/>
      <c r="P164" s="12"/>
      <c r="Q164" s="12"/>
    </row>
    <row r="165" spans="14:17" ht="15.75" customHeight="1" x14ac:dyDescent="0.2">
      <c r="N165" s="12"/>
      <c r="O165" s="12"/>
      <c r="P165" s="12"/>
      <c r="Q165" s="12"/>
    </row>
    <row r="166" spans="14:17" ht="15.75" customHeight="1" x14ac:dyDescent="0.2">
      <c r="N166" s="12"/>
      <c r="O166" s="12"/>
      <c r="P166" s="12"/>
      <c r="Q166" s="12"/>
    </row>
    <row r="167" spans="14:17" ht="15.75" customHeight="1" x14ac:dyDescent="0.2">
      <c r="N167" s="12"/>
      <c r="O167" s="12"/>
      <c r="P167" s="12"/>
      <c r="Q167" s="12"/>
    </row>
    <row r="168" spans="14:17" ht="15.75" customHeight="1" x14ac:dyDescent="0.2">
      <c r="N168" s="12"/>
      <c r="O168" s="12"/>
      <c r="P168" s="12"/>
      <c r="Q168" s="12"/>
    </row>
    <row r="169" spans="14:17" ht="15.75" customHeight="1" x14ac:dyDescent="0.2">
      <c r="N169" s="12"/>
      <c r="O169" s="12"/>
      <c r="P169" s="12"/>
      <c r="Q169" s="12"/>
    </row>
    <row r="170" spans="14:17" ht="15.75" customHeight="1" x14ac:dyDescent="0.2">
      <c r="N170" s="12"/>
      <c r="O170" s="12"/>
      <c r="P170" s="12"/>
      <c r="Q170" s="12"/>
    </row>
    <row r="171" spans="14:17" ht="15.75" customHeight="1" x14ac:dyDescent="0.2">
      <c r="N171" s="12"/>
      <c r="O171" s="12"/>
      <c r="P171" s="12"/>
      <c r="Q171" s="12"/>
    </row>
    <row r="172" spans="14:17" ht="15.75" customHeight="1" x14ac:dyDescent="0.2">
      <c r="N172" s="12"/>
      <c r="O172" s="12"/>
      <c r="P172" s="12"/>
      <c r="Q172" s="12"/>
    </row>
    <row r="173" spans="14:17" ht="15.75" customHeight="1" x14ac:dyDescent="0.2">
      <c r="N173" s="12"/>
      <c r="O173" s="12"/>
      <c r="P173" s="12"/>
      <c r="Q173" s="12"/>
    </row>
    <row r="174" spans="14:17" ht="15.75" customHeight="1" x14ac:dyDescent="0.2">
      <c r="N174" s="12"/>
      <c r="O174" s="12"/>
      <c r="P174" s="12"/>
      <c r="Q174" s="12"/>
    </row>
    <row r="175" spans="14:17" ht="15.75" customHeight="1" x14ac:dyDescent="0.2">
      <c r="N175" s="12"/>
      <c r="O175" s="12"/>
      <c r="P175" s="12"/>
      <c r="Q175" s="12"/>
    </row>
    <row r="176" spans="14:17" ht="15.75" customHeight="1" x14ac:dyDescent="0.2">
      <c r="N176" s="12"/>
      <c r="O176" s="12"/>
      <c r="P176" s="12"/>
      <c r="Q176" s="12"/>
    </row>
    <row r="177" spans="14:17" ht="15.75" customHeight="1" x14ac:dyDescent="0.2">
      <c r="N177" s="12"/>
      <c r="O177" s="12"/>
      <c r="P177" s="12"/>
      <c r="Q177" s="12"/>
    </row>
    <row r="178" spans="14:17" ht="15.75" customHeight="1" x14ac:dyDescent="0.2">
      <c r="N178" s="12"/>
      <c r="O178" s="12"/>
      <c r="P178" s="12"/>
      <c r="Q178" s="12"/>
    </row>
    <row r="179" spans="14:17" ht="15.75" customHeight="1" x14ac:dyDescent="0.2">
      <c r="N179" s="12"/>
      <c r="O179" s="12"/>
      <c r="P179" s="12"/>
      <c r="Q179" s="12"/>
    </row>
    <row r="180" spans="14:17" ht="15.75" customHeight="1" x14ac:dyDescent="0.2">
      <c r="N180" s="12"/>
      <c r="O180" s="12"/>
      <c r="P180" s="12"/>
      <c r="Q180" s="12"/>
    </row>
    <row r="181" spans="14:17" ht="15.75" customHeight="1" x14ac:dyDescent="0.2">
      <c r="N181" s="12"/>
      <c r="O181" s="12"/>
      <c r="P181" s="12"/>
      <c r="Q181" s="12"/>
    </row>
    <row r="182" spans="14:17" ht="15.75" customHeight="1" x14ac:dyDescent="0.2">
      <c r="N182" s="12"/>
      <c r="O182" s="12"/>
      <c r="P182" s="12"/>
      <c r="Q182" s="12"/>
    </row>
    <row r="183" spans="14:17" ht="15.75" customHeight="1" x14ac:dyDescent="0.2">
      <c r="N183" s="12"/>
      <c r="O183" s="12"/>
      <c r="P183" s="12"/>
      <c r="Q183" s="12"/>
    </row>
    <row r="184" spans="14:17" ht="15.75" customHeight="1" x14ac:dyDescent="0.2">
      <c r="N184" s="12"/>
      <c r="O184" s="12"/>
      <c r="P184" s="12"/>
      <c r="Q184" s="12"/>
    </row>
    <row r="185" spans="14:17" ht="15.75" customHeight="1" x14ac:dyDescent="0.2">
      <c r="N185" s="12"/>
      <c r="O185" s="12"/>
      <c r="P185" s="12"/>
      <c r="Q185" s="12"/>
    </row>
    <row r="186" spans="14:17" ht="15.75" customHeight="1" x14ac:dyDescent="0.2">
      <c r="N186" s="12"/>
      <c r="O186" s="12"/>
      <c r="P186" s="12"/>
      <c r="Q186" s="12"/>
    </row>
    <row r="187" spans="14:17" ht="15.75" customHeight="1" x14ac:dyDescent="0.2">
      <c r="N187" s="12"/>
      <c r="O187" s="12"/>
      <c r="P187" s="12"/>
      <c r="Q187" s="12"/>
    </row>
    <row r="188" spans="14:17" ht="15.75" customHeight="1" x14ac:dyDescent="0.2">
      <c r="N188" s="12"/>
      <c r="O188" s="12"/>
      <c r="P188" s="12"/>
      <c r="Q188" s="12"/>
    </row>
    <row r="189" spans="14:17" ht="15.75" customHeight="1" x14ac:dyDescent="0.2">
      <c r="N189" s="12"/>
      <c r="O189" s="12"/>
      <c r="P189" s="12"/>
      <c r="Q189" s="12"/>
    </row>
    <row r="190" spans="14:17" ht="15.75" customHeight="1" x14ac:dyDescent="0.2">
      <c r="N190" s="12"/>
      <c r="O190" s="12"/>
      <c r="P190" s="12"/>
      <c r="Q190" s="12"/>
    </row>
    <row r="191" spans="14:17" ht="15.75" customHeight="1" x14ac:dyDescent="0.2">
      <c r="N191" s="12"/>
      <c r="O191" s="12"/>
      <c r="P191" s="12"/>
      <c r="Q191" s="12"/>
    </row>
    <row r="192" spans="14:17" ht="15.75" customHeight="1" x14ac:dyDescent="0.2">
      <c r="N192" s="12"/>
      <c r="O192" s="12"/>
      <c r="P192" s="12"/>
      <c r="Q192" s="12"/>
    </row>
    <row r="193" spans="14:17" ht="15.75" customHeight="1" x14ac:dyDescent="0.2">
      <c r="N193" s="12"/>
      <c r="O193" s="12"/>
      <c r="P193" s="12"/>
      <c r="Q193" s="12"/>
    </row>
    <row r="194" spans="14:17" ht="15.75" customHeight="1" x14ac:dyDescent="0.2">
      <c r="N194" s="12"/>
      <c r="O194" s="12"/>
      <c r="P194" s="12"/>
      <c r="Q194" s="12"/>
    </row>
    <row r="195" spans="14:17" ht="15.75" customHeight="1" x14ac:dyDescent="0.2">
      <c r="N195" s="12"/>
      <c r="O195" s="12"/>
      <c r="P195" s="12"/>
      <c r="Q195" s="12"/>
    </row>
    <row r="196" spans="14:17" ht="15.75" customHeight="1" x14ac:dyDescent="0.2">
      <c r="N196" s="12"/>
      <c r="O196" s="12"/>
      <c r="P196" s="12"/>
      <c r="Q196" s="12"/>
    </row>
    <row r="197" spans="14:17" ht="15.75" customHeight="1" x14ac:dyDescent="0.2">
      <c r="N197" s="12"/>
      <c r="O197" s="12"/>
      <c r="P197" s="12"/>
      <c r="Q197" s="12"/>
    </row>
    <row r="198" spans="14:17" ht="15.75" customHeight="1" x14ac:dyDescent="0.2">
      <c r="N198" s="12"/>
      <c r="O198" s="12"/>
      <c r="P198" s="12"/>
      <c r="Q198" s="12"/>
    </row>
    <row r="199" spans="14:17" ht="15.75" customHeight="1" x14ac:dyDescent="0.2">
      <c r="N199" s="12"/>
      <c r="O199" s="12"/>
      <c r="P199" s="12"/>
      <c r="Q199" s="12"/>
    </row>
    <row r="200" spans="14:17" ht="15.75" customHeight="1" x14ac:dyDescent="0.2">
      <c r="N200" s="12"/>
      <c r="O200" s="12"/>
      <c r="P200" s="12"/>
      <c r="Q200" s="12"/>
    </row>
    <row r="201" spans="14:17" ht="15.75" customHeight="1" x14ac:dyDescent="0.2">
      <c r="N201" s="12"/>
      <c r="O201" s="12"/>
      <c r="P201" s="12"/>
      <c r="Q201" s="12"/>
    </row>
    <row r="202" spans="14:17" ht="15.75" customHeight="1" x14ac:dyDescent="0.2">
      <c r="N202" s="12"/>
      <c r="O202" s="12"/>
      <c r="P202" s="12"/>
      <c r="Q202" s="12"/>
    </row>
    <row r="203" spans="14:17" ht="15.75" customHeight="1" x14ac:dyDescent="0.2">
      <c r="N203" s="12"/>
      <c r="O203" s="12"/>
      <c r="P203" s="12"/>
      <c r="Q203" s="12"/>
    </row>
    <row r="204" spans="14:17" ht="15.75" customHeight="1" x14ac:dyDescent="0.2">
      <c r="N204" s="12"/>
      <c r="O204" s="12"/>
      <c r="P204" s="12"/>
      <c r="Q204" s="12"/>
    </row>
    <row r="205" spans="14:17" ht="15.75" customHeight="1" x14ac:dyDescent="0.2">
      <c r="N205" s="12"/>
      <c r="O205" s="12"/>
      <c r="P205" s="12"/>
      <c r="Q205" s="12"/>
    </row>
    <row r="206" spans="14:17" ht="15.75" customHeight="1" x14ac:dyDescent="0.2">
      <c r="N206" s="12"/>
      <c r="O206" s="12"/>
      <c r="P206" s="12"/>
      <c r="Q206" s="12"/>
    </row>
    <row r="207" spans="14:17" ht="15.75" customHeight="1" x14ac:dyDescent="0.2">
      <c r="N207" s="12"/>
      <c r="O207" s="12"/>
      <c r="P207" s="12"/>
      <c r="Q207" s="12"/>
    </row>
    <row r="208" spans="14:17" ht="15.75" customHeight="1" x14ac:dyDescent="0.2">
      <c r="N208" s="12"/>
      <c r="O208" s="12"/>
      <c r="P208" s="12"/>
      <c r="Q208" s="12"/>
    </row>
    <row r="209" spans="14:17" ht="15.75" customHeight="1" x14ac:dyDescent="0.2">
      <c r="N209" s="12"/>
      <c r="O209" s="12"/>
      <c r="P209" s="12"/>
      <c r="Q209" s="12"/>
    </row>
    <row r="210" spans="14:17" ht="15.75" customHeight="1" x14ac:dyDescent="0.2">
      <c r="N210" s="12"/>
      <c r="O210" s="12"/>
      <c r="P210" s="12"/>
      <c r="Q210" s="12"/>
    </row>
    <row r="211" spans="14:17" ht="15.75" customHeight="1" x14ac:dyDescent="0.2">
      <c r="N211" s="12"/>
      <c r="O211" s="12"/>
      <c r="P211" s="12"/>
      <c r="Q211" s="12"/>
    </row>
    <row r="212" spans="14:17" ht="15.75" customHeight="1" x14ac:dyDescent="0.2">
      <c r="N212" s="12"/>
      <c r="O212" s="12"/>
      <c r="P212" s="12"/>
      <c r="Q212" s="12"/>
    </row>
    <row r="213" spans="14:17" ht="15.75" customHeight="1" x14ac:dyDescent="0.2">
      <c r="N213" s="12"/>
      <c r="O213" s="12"/>
      <c r="P213" s="12"/>
      <c r="Q213" s="12"/>
    </row>
    <row r="214" spans="14:17" ht="15.75" customHeight="1" x14ac:dyDescent="0.2">
      <c r="N214" s="12"/>
      <c r="O214" s="12"/>
      <c r="P214" s="12"/>
      <c r="Q214" s="12"/>
    </row>
    <row r="215" spans="14:17" ht="15.75" customHeight="1" x14ac:dyDescent="0.2">
      <c r="N215" s="12"/>
      <c r="O215" s="12"/>
      <c r="P215" s="12"/>
      <c r="Q215" s="12"/>
    </row>
    <row r="216" spans="14:17" ht="15.75" customHeight="1" x14ac:dyDescent="0.2">
      <c r="N216" s="12"/>
      <c r="O216" s="12"/>
      <c r="P216" s="12"/>
      <c r="Q216" s="12"/>
    </row>
    <row r="217" spans="14:17" ht="15.75" customHeight="1" x14ac:dyDescent="0.2">
      <c r="N217" s="12"/>
      <c r="O217" s="12"/>
      <c r="P217" s="12"/>
      <c r="Q217" s="12"/>
    </row>
    <row r="218" spans="14:17" ht="15.75" customHeight="1" x14ac:dyDescent="0.2">
      <c r="N218" s="12"/>
      <c r="O218" s="12"/>
      <c r="P218" s="12"/>
      <c r="Q218" s="12"/>
    </row>
    <row r="219" spans="14:17" ht="15.75" customHeight="1" x14ac:dyDescent="0.2">
      <c r="N219" s="12"/>
      <c r="O219" s="12"/>
      <c r="P219" s="12"/>
      <c r="Q219" s="12"/>
    </row>
    <row r="220" spans="14:17" ht="15.75" customHeight="1" x14ac:dyDescent="0.2">
      <c r="N220" s="12"/>
      <c r="O220" s="12"/>
      <c r="P220" s="12"/>
      <c r="Q220" s="12"/>
    </row>
    <row r="221" spans="14:17" ht="15.75" customHeight="1" x14ac:dyDescent="0.2">
      <c r="N221" s="12"/>
      <c r="O221" s="12"/>
      <c r="P221" s="12"/>
      <c r="Q221" s="12"/>
    </row>
    <row r="222" spans="14:17" ht="15.75" customHeight="1" x14ac:dyDescent="0.2">
      <c r="N222" s="12"/>
      <c r="O222" s="12"/>
      <c r="P222" s="12"/>
      <c r="Q222" s="12"/>
    </row>
    <row r="223" spans="14:17" ht="15.75" customHeight="1" x14ac:dyDescent="0.2">
      <c r="N223" s="12"/>
      <c r="O223" s="12"/>
      <c r="P223" s="12"/>
      <c r="Q223" s="12"/>
    </row>
    <row r="224" spans="14:17" ht="15.75" customHeight="1" x14ac:dyDescent="0.2">
      <c r="N224" s="12"/>
      <c r="O224" s="12"/>
      <c r="P224" s="12"/>
      <c r="Q224" s="12"/>
    </row>
    <row r="225" spans="14:17" ht="15.75" customHeight="1" x14ac:dyDescent="0.2">
      <c r="N225" s="12"/>
      <c r="O225" s="12"/>
      <c r="P225" s="12"/>
      <c r="Q225" s="12"/>
    </row>
    <row r="226" spans="14:17" ht="15.75" customHeight="1" x14ac:dyDescent="0.2">
      <c r="N226" s="12"/>
      <c r="O226" s="12"/>
      <c r="P226" s="12"/>
      <c r="Q226" s="12"/>
    </row>
    <row r="227" spans="14:17" ht="15.75" customHeight="1" x14ac:dyDescent="0.2">
      <c r="N227" s="12"/>
      <c r="O227" s="12"/>
      <c r="P227" s="12"/>
      <c r="Q227" s="12"/>
    </row>
    <row r="228" spans="14:17" ht="15.75" customHeight="1" x14ac:dyDescent="0.2">
      <c r="N228" s="12"/>
      <c r="O228" s="12"/>
      <c r="P228" s="12"/>
      <c r="Q228" s="12"/>
    </row>
    <row r="229" spans="14:17" ht="15.75" customHeight="1" x14ac:dyDescent="0.2">
      <c r="N229" s="12"/>
      <c r="O229" s="12"/>
      <c r="P229" s="12"/>
      <c r="Q229" s="12"/>
    </row>
    <row r="230" spans="14:17" ht="15.75" customHeight="1" x14ac:dyDescent="0.2">
      <c r="N230" s="12"/>
      <c r="O230" s="12"/>
      <c r="P230" s="12"/>
      <c r="Q230" s="12"/>
    </row>
    <row r="231" spans="14:17" ht="15.75" customHeight="1" x14ac:dyDescent="0.2">
      <c r="N231" s="12"/>
      <c r="O231" s="12"/>
      <c r="P231" s="12"/>
      <c r="Q231" s="12"/>
    </row>
    <row r="232" spans="14:17" ht="15.75" customHeight="1" x14ac:dyDescent="0.2">
      <c r="N232" s="12"/>
      <c r="O232" s="12"/>
      <c r="P232" s="12"/>
      <c r="Q232" s="12"/>
    </row>
    <row r="233" spans="14:17" ht="15.75" customHeight="1" x14ac:dyDescent="0.2">
      <c r="N233" s="12"/>
      <c r="O233" s="12"/>
      <c r="P233" s="12"/>
      <c r="Q233" s="12"/>
    </row>
    <row r="234" spans="14:17" ht="15.75" customHeight="1" x14ac:dyDescent="0.2">
      <c r="N234" s="12"/>
      <c r="O234" s="12"/>
      <c r="P234" s="12"/>
      <c r="Q234" s="12"/>
    </row>
    <row r="235" spans="14:17" ht="15.75" customHeight="1" x14ac:dyDescent="0.2">
      <c r="N235" s="12"/>
      <c r="O235" s="12"/>
      <c r="P235" s="12"/>
      <c r="Q235" s="12"/>
    </row>
    <row r="236" spans="14:17" ht="15.75" customHeight="1" x14ac:dyDescent="0.2">
      <c r="N236" s="12"/>
      <c r="O236" s="12"/>
      <c r="P236" s="12"/>
      <c r="Q236" s="12"/>
    </row>
    <row r="237" spans="14:17" ht="15.75" customHeight="1" x14ac:dyDescent="0.2">
      <c r="N237" s="12"/>
      <c r="O237" s="12"/>
      <c r="P237" s="12"/>
      <c r="Q237" s="12"/>
    </row>
    <row r="238" spans="14:17" ht="15.75" customHeight="1" x14ac:dyDescent="0.2">
      <c r="N238" s="12"/>
      <c r="O238" s="12"/>
      <c r="P238" s="12"/>
      <c r="Q238" s="12"/>
    </row>
    <row r="239" spans="14:17" ht="15.75" customHeight="1" x14ac:dyDescent="0.2">
      <c r="N239" s="12"/>
      <c r="O239" s="12"/>
      <c r="P239" s="12"/>
      <c r="Q239" s="12"/>
    </row>
    <row r="240" spans="14:17" ht="15.75" customHeight="1" x14ac:dyDescent="0.2">
      <c r="N240" s="12"/>
      <c r="O240" s="12"/>
      <c r="P240" s="12"/>
      <c r="Q240" s="12"/>
    </row>
    <row r="241" spans="14:17" ht="15.75" customHeight="1" x14ac:dyDescent="0.2">
      <c r="N241" s="12"/>
      <c r="O241" s="12"/>
      <c r="P241" s="12"/>
      <c r="Q241" s="12"/>
    </row>
    <row r="242" spans="14:17" ht="15.75" customHeight="1" x14ac:dyDescent="0.2">
      <c r="N242" s="12"/>
      <c r="O242" s="12"/>
      <c r="P242" s="12"/>
      <c r="Q242" s="12"/>
    </row>
    <row r="243" spans="14:17" ht="15.75" customHeight="1" x14ac:dyDescent="0.2">
      <c r="N243" s="12"/>
      <c r="O243" s="12"/>
      <c r="P243" s="12"/>
      <c r="Q243" s="12"/>
    </row>
    <row r="244" spans="14:17" ht="15.75" customHeight="1" x14ac:dyDescent="0.2">
      <c r="N244" s="12"/>
      <c r="O244" s="12"/>
      <c r="P244" s="12"/>
      <c r="Q244" s="12"/>
    </row>
    <row r="245" spans="14:17" ht="15.75" customHeight="1" x14ac:dyDescent="0.2">
      <c r="N245" s="12"/>
      <c r="O245" s="12"/>
      <c r="P245" s="12"/>
      <c r="Q245" s="12"/>
    </row>
    <row r="246" spans="14:17" ht="15.75" customHeight="1" x14ac:dyDescent="0.2">
      <c r="N246" s="12"/>
      <c r="O246" s="12"/>
      <c r="P246" s="12"/>
      <c r="Q246" s="12"/>
    </row>
    <row r="247" spans="14:17" ht="15.75" customHeight="1" x14ac:dyDescent="0.2">
      <c r="N247" s="12"/>
      <c r="O247" s="12"/>
      <c r="P247" s="12"/>
      <c r="Q247" s="12"/>
    </row>
    <row r="248" spans="14:17" ht="15.75" customHeight="1" x14ac:dyDescent="0.2">
      <c r="N248" s="12"/>
      <c r="O248" s="12"/>
      <c r="P248" s="12"/>
      <c r="Q248" s="12"/>
    </row>
    <row r="249" spans="14:17" ht="15.75" customHeight="1" x14ac:dyDescent="0.2">
      <c r="N249" s="12"/>
      <c r="O249" s="12"/>
      <c r="P249" s="12"/>
      <c r="Q249" s="12"/>
    </row>
    <row r="250" spans="14:17" ht="15.75" customHeight="1" x14ac:dyDescent="0.2">
      <c r="N250" s="12"/>
      <c r="O250" s="12"/>
      <c r="P250" s="12"/>
      <c r="Q250" s="12"/>
    </row>
    <row r="251" spans="14:17" ht="15.75" customHeight="1" x14ac:dyDescent="0.2">
      <c r="N251" s="12"/>
      <c r="O251" s="12"/>
      <c r="P251" s="12"/>
      <c r="Q251" s="12"/>
    </row>
    <row r="252" spans="14:17" ht="15.75" customHeight="1" x14ac:dyDescent="0.2">
      <c r="N252" s="12"/>
      <c r="O252" s="12"/>
      <c r="P252" s="12"/>
      <c r="Q252" s="12"/>
    </row>
    <row r="253" spans="14:17" ht="15.75" customHeight="1" x14ac:dyDescent="0.2">
      <c r="N253" s="12"/>
      <c r="O253" s="12"/>
      <c r="P253" s="12"/>
      <c r="Q253" s="12"/>
    </row>
    <row r="254" spans="14:17" ht="15.75" customHeight="1" x14ac:dyDescent="0.2">
      <c r="N254" s="12"/>
      <c r="O254" s="12"/>
      <c r="P254" s="12"/>
      <c r="Q254" s="12"/>
    </row>
    <row r="255" spans="14:17" ht="15.75" customHeight="1" x14ac:dyDescent="0.2">
      <c r="N255" s="12"/>
      <c r="O255" s="12"/>
      <c r="P255" s="12"/>
      <c r="Q255" s="12"/>
    </row>
    <row r="256" spans="14:17" ht="15.75" customHeight="1" x14ac:dyDescent="0.2">
      <c r="N256" s="12"/>
      <c r="O256" s="12"/>
      <c r="P256" s="12"/>
      <c r="Q256" s="12"/>
    </row>
    <row r="257" spans="14:17" ht="15.75" customHeight="1" x14ac:dyDescent="0.2">
      <c r="N257" s="12"/>
      <c r="O257" s="12"/>
      <c r="P257" s="12"/>
      <c r="Q257" s="12"/>
    </row>
    <row r="258" spans="14:17" ht="15.75" customHeight="1" x14ac:dyDescent="0.2">
      <c r="N258" s="12"/>
      <c r="O258" s="12"/>
      <c r="P258" s="12"/>
      <c r="Q258" s="12"/>
    </row>
    <row r="259" spans="14:17" ht="15.75" customHeight="1" x14ac:dyDescent="0.2">
      <c r="N259" s="12"/>
      <c r="O259" s="12"/>
      <c r="P259" s="12"/>
      <c r="Q259" s="12"/>
    </row>
    <row r="260" spans="14:17" ht="15.75" customHeight="1" x14ac:dyDescent="0.2">
      <c r="N260" s="12"/>
      <c r="O260" s="12"/>
      <c r="P260" s="12"/>
      <c r="Q260" s="12"/>
    </row>
    <row r="261" spans="14:17" ht="15.75" customHeight="1" x14ac:dyDescent="0.2">
      <c r="N261" s="12"/>
      <c r="O261" s="12"/>
      <c r="P261" s="12"/>
      <c r="Q261" s="12"/>
    </row>
    <row r="262" spans="14:17" ht="15.75" customHeight="1" x14ac:dyDescent="0.2">
      <c r="N262" s="12"/>
      <c r="O262" s="12"/>
      <c r="P262" s="12"/>
      <c r="Q262" s="12"/>
    </row>
    <row r="263" spans="14:17" ht="15.75" customHeight="1" x14ac:dyDescent="0.2">
      <c r="N263" s="12"/>
      <c r="O263" s="12"/>
      <c r="P263" s="12"/>
      <c r="Q263" s="12"/>
    </row>
    <row r="264" spans="14:17" ht="15.75" customHeight="1" x14ac:dyDescent="0.2">
      <c r="N264" s="12"/>
      <c r="O264" s="12"/>
      <c r="P264" s="12"/>
      <c r="Q264" s="12"/>
    </row>
    <row r="265" spans="14:17" ht="15.75" customHeight="1" x14ac:dyDescent="0.2">
      <c r="N265" s="12"/>
      <c r="O265" s="12"/>
      <c r="P265" s="12"/>
      <c r="Q265" s="12"/>
    </row>
    <row r="266" spans="14:17" ht="15.75" customHeight="1" x14ac:dyDescent="0.2">
      <c r="N266" s="12"/>
      <c r="O266" s="12"/>
      <c r="P266" s="12"/>
      <c r="Q266" s="12"/>
    </row>
    <row r="267" spans="14:17" ht="15.75" customHeight="1" x14ac:dyDescent="0.2">
      <c r="N267" s="12"/>
      <c r="O267" s="12"/>
      <c r="P267" s="12"/>
      <c r="Q267" s="12"/>
    </row>
    <row r="268" spans="14:17" ht="15.75" customHeight="1" x14ac:dyDescent="0.2">
      <c r="N268" s="12"/>
      <c r="O268" s="12"/>
      <c r="P268" s="12"/>
      <c r="Q268" s="12"/>
    </row>
    <row r="269" spans="14:17" ht="15.75" customHeight="1" x14ac:dyDescent="0.2">
      <c r="N269" s="12"/>
      <c r="O269" s="12"/>
      <c r="P269" s="12"/>
      <c r="Q269" s="12"/>
    </row>
    <row r="270" spans="14:17" ht="15.75" customHeight="1" x14ac:dyDescent="0.2">
      <c r="N270" s="12"/>
      <c r="O270" s="12"/>
      <c r="P270" s="12"/>
      <c r="Q270" s="12"/>
    </row>
    <row r="271" spans="14:17" ht="15.75" customHeight="1" x14ac:dyDescent="0.2">
      <c r="N271" s="12"/>
      <c r="O271" s="12"/>
      <c r="P271" s="12"/>
      <c r="Q271" s="12"/>
    </row>
    <row r="272" spans="14:17" ht="15.75" customHeight="1" x14ac:dyDescent="0.2">
      <c r="N272" s="12"/>
      <c r="O272" s="12"/>
      <c r="P272" s="12"/>
      <c r="Q272" s="12"/>
    </row>
    <row r="273" spans="14:17" ht="15.75" customHeight="1" x14ac:dyDescent="0.2">
      <c r="N273" s="12"/>
      <c r="O273" s="12"/>
      <c r="P273" s="12"/>
      <c r="Q273" s="12"/>
    </row>
    <row r="274" spans="14:17" ht="15.75" customHeight="1" x14ac:dyDescent="0.2">
      <c r="N274" s="12"/>
      <c r="O274" s="12"/>
      <c r="P274" s="12"/>
      <c r="Q274" s="12"/>
    </row>
    <row r="275" spans="14:17" ht="15.75" customHeight="1" x14ac:dyDescent="0.2">
      <c r="N275" s="12"/>
      <c r="O275" s="12"/>
      <c r="P275" s="12"/>
      <c r="Q275" s="12"/>
    </row>
    <row r="276" spans="14:17" ht="15.75" customHeight="1" x14ac:dyDescent="0.2">
      <c r="N276" s="12"/>
      <c r="O276" s="12"/>
      <c r="P276" s="12"/>
      <c r="Q276" s="12"/>
    </row>
    <row r="277" spans="14:17" ht="15.75" customHeight="1" x14ac:dyDescent="0.2">
      <c r="N277" s="12"/>
      <c r="O277" s="12"/>
      <c r="P277" s="12"/>
      <c r="Q277" s="12"/>
    </row>
    <row r="278" spans="14:17" ht="15.75" customHeight="1" x14ac:dyDescent="0.2">
      <c r="N278" s="12"/>
      <c r="O278" s="12"/>
      <c r="P278" s="12"/>
      <c r="Q278" s="12"/>
    </row>
    <row r="279" spans="14:17" ht="15.75" customHeight="1" x14ac:dyDescent="0.2">
      <c r="N279" s="12"/>
      <c r="O279" s="12"/>
      <c r="P279" s="12"/>
      <c r="Q279" s="12"/>
    </row>
    <row r="280" spans="14:17" ht="15.75" customHeight="1" x14ac:dyDescent="0.2">
      <c r="N280" s="12"/>
      <c r="O280" s="12"/>
      <c r="P280" s="12"/>
      <c r="Q280" s="12"/>
    </row>
    <row r="281" spans="14:17" ht="15.75" customHeight="1" x14ac:dyDescent="0.2">
      <c r="N281" s="12"/>
      <c r="O281" s="12"/>
      <c r="P281" s="12"/>
      <c r="Q281" s="12"/>
    </row>
    <row r="282" spans="14:17" ht="15.75" customHeight="1" x14ac:dyDescent="0.2">
      <c r="N282" s="12"/>
      <c r="O282" s="12"/>
      <c r="P282" s="12"/>
      <c r="Q282" s="12"/>
    </row>
    <row r="283" spans="14:17" ht="15.75" customHeight="1" x14ac:dyDescent="0.2">
      <c r="N283" s="12"/>
      <c r="O283" s="12"/>
      <c r="P283" s="12"/>
      <c r="Q283" s="12"/>
    </row>
    <row r="284" spans="14:17" ht="15.75" customHeight="1" x14ac:dyDescent="0.2">
      <c r="N284" s="12"/>
      <c r="O284" s="12"/>
      <c r="P284" s="12"/>
      <c r="Q284" s="12"/>
    </row>
    <row r="285" spans="14:17" ht="15.75" customHeight="1" x14ac:dyDescent="0.2">
      <c r="N285" s="12"/>
      <c r="O285" s="12"/>
      <c r="P285" s="12"/>
      <c r="Q285" s="12"/>
    </row>
    <row r="286" spans="14:17" ht="15.75" customHeight="1" x14ac:dyDescent="0.2">
      <c r="N286" s="12"/>
      <c r="O286" s="12"/>
      <c r="P286" s="12"/>
      <c r="Q286" s="12"/>
    </row>
    <row r="287" spans="14:17" ht="15.75" customHeight="1" x14ac:dyDescent="0.2">
      <c r="N287" s="12"/>
      <c r="O287" s="12"/>
      <c r="P287" s="12"/>
      <c r="Q287" s="12"/>
    </row>
    <row r="288" spans="14:17" ht="15.75" customHeight="1" x14ac:dyDescent="0.2">
      <c r="N288" s="12"/>
      <c r="O288" s="12"/>
      <c r="P288" s="12"/>
      <c r="Q288" s="12"/>
    </row>
    <row r="289" spans="14:17" ht="15.75" customHeight="1" x14ac:dyDescent="0.2">
      <c r="N289" s="12"/>
      <c r="O289" s="12"/>
      <c r="P289" s="12"/>
      <c r="Q289" s="12"/>
    </row>
    <row r="290" spans="14:17" ht="15.75" customHeight="1" x14ac:dyDescent="0.2">
      <c r="N290" s="12"/>
      <c r="O290" s="12"/>
      <c r="P290" s="12"/>
      <c r="Q290" s="12"/>
    </row>
    <row r="291" spans="14:17" ht="15.75" customHeight="1" x14ac:dyDescent="0.2">
      <c r="N291" s="12"/>
      <c r="O291" s="12"/>
      <c r="P291" s="12"/>
      <c r="Q291" s="12"/>
    </row>
    <row r="292" spans="14:17" ht="15.75" customHeight="1" x14ac:dyDescent="0.2">
      <c r="N292" s="12"/>
      <c r="O292" s="12"/>
      <c r="P292" s="12"/>
      <c r="Q292" s="12"/>
    </row>
    <row r="293" spans="14:17" ht="15.75" customHeight="1" x14ac:dyDescent="0.2">
      <c r="N293" s="12"/>
      <c r="O293" s="12"/>
      <c r="P293" s="12"/>
      <c r="Q293" s="12"/>
    </row>
    <row r="294" spans="14:17" ht="15.75" customHeight="1" x14ac:dyDescent="0.2">
      <c r="N294" s="12"/>
      <c r="O294" s="12"/>
      <c r="P294" s="12"/>
      <c r="Q294" s="12"/>
    </row>
    <row r="295" spans="14:17" ht="15.75" customHeight="1" x14ac:dyDescent="0.2">
      <c r="N295" s="12"/>
      <c r="O295" s="12"/>
      <c r="P295" s="12"/>
      <c r="Q295" s="12"/>
    </row>
    <row r="296" spans="14:17" ht="15.75" customHeight="1" x14ac:dyDescent="0.2">
      <c r="N296" s="12"/>
      <c r="O296" s="12"/>
      <c r="P296" s="12"/>
      <c r="Q296" s="12"/>
    </row>
    <row r="297" spans="14:17" ht="15.75" customHeight="1" x14ac:dyDescent="0.2">
      <c r="N297" s="12"/>
      <c r="O297" s="12"/>
      <c r="P297" s="12"/>
      <c r="Q297" s="12"/>
    </row>
    <row r="298" spans="14:17" ht="15.75" customHeight="1" x14ac:dyDescent="0.2">
      <c r="N298" s="12"/>
      <c r="O298" s="12"/>
      <c r="P298" s="12"/>
      <c r="Q298" s="12"/>
    </row>
    <row r="299" spans="14:17" ht="15.75" customHeight="1" x14ac:dyDescent="0.2">
      <c r="N299" s="12"/>
      <c r="O299" s="12"/>
      <c r="P299" s="12"/>
      <c r="Q299" s="12"/>
    </row>
    <row r="300" spans="14:17" ht="15.75" customHeight="1" x14ac:dyDescent="0.2">
      <c r="N300" s="12"/>
      <c r="O300" s="12"/>
      <c r="P300" s="12"/>
      <c r="Q300" s="12"/>
    </row>
    <row r="301" spans="14:17" ht="15.75" customHeight="1" x14ac:dyDescent="0.2">
      <c r="N301" s="12"/>
      <c r="O301" s="12"/>
      <c r="P301" s="12"/>
      <c r="Q301" s="12"/>
    </row>
    <row r="302" spans="14:17" ht="15.75" customHeight="1" x14ac:dyDescent="0.2">
      <c r="N302" s="12"/>
      <c r="O302" s="12"/>
      <c r="P302" s="12"/>
      <c r="Q302" s="12"/>
    </row>
    <row r="303" spans="14:17" ht="15.75" customHeight="1" x14ac:dyDescent="0.2">
      <c r="N303" s="12"/>
      <c r="O303" s="12"/>
      <c r="P303" s="12"/>
      <c r="Q303" s="12"/>
    </row>
    <row r="304" spans="14:17" ht="15.75" customHeight="1" x14ac:dyDescent="0.2">
      <c r="N304" s="12"/>
      <c r="O304" s="12"/>
      <c r="P304" s="12"/>
      <c r="Q304" s="12"/>
    </row>
    <row r="305" spans="14:17" ht="15.75" customHeight="1" x14ac:dyDescent="0.2">
      <c r="N305" s="12"/>
      <c r="O305" s="12"/>
      <c r="P305" s="12"/>
      <c r="Q305" s="12"/>
    </row>
    <row r="306" spans="14:17" ht="15.75" customHeight="1" x14ac:dyDescent="0.2">
      <c r="N306" s="12"/>
      <c r="O306" s="12"/>
      <c r="P306" s="12"/>
      <c r="Q306" s="12"/>
    </row>
    <row r="307" spans="14:17" ht="15.75" customHeight="1" x14ac:dyDescent="0.2">
      <c r="N307" s="12"/>
      <c r="O307" s="12"/>
      <c r="P307" s="12"/>
      <c r="Q307" s="12"/>
    </row>
    <row r="308" spans="14:17" ht="15.75" customHeight="1" x14ac:dyDescent="0.2">
      <c r="N308" s="12"/>
      <c r="O308" s="12"/>
      <c r="P308" s="12"/>
      <c r="Q308" s="12"/>
    </row>
    <row r="309" spans="14:17" ht="15.75" customHeight="1" x14ac:dyDescent="0.2">
      <c r="N309" s="12"/>
      <c r="O309" s="12"/>
      <c r="P309" s="12"/>
      <c r="Q309" s="12"/>
    </row>
    <row r="310" spans="14:17" ht="15.75" customHeight="1" x14ac:dyDescent="0.2">
      <c r="N310" s="12"/>
      <c r="O310" s="12"/>
      <c r="P310" s="12"/>
      <c r="Q310" s="12"/>
    </row>
    <row r="311" spans="14:17" ht="15.75" customHeight="1" x14ac:dyDescent="0.2">
      <c r="N311" s="12"/>
      <c r="O311" s="12"/>
      <c r="P311" s="12"/>
      <c r="Q311" s="12"/>
    </row>
    <row r="312" spans="14:17" ht="15.75" customHeight="1" x14ac:dyDescent="0.2">
      <c r="N312" s="12"/>
      <c r="O312" s="12"/>
      <c r="P312" s="12"/>
      <c r="Q312" s="12"/>
    </row>
    <row r="313" spans="14:17" ht="15.75" customHeight="1" x14ac:dyDescent="0.2">
      <c r="N313" s="12"/>
      <c r="O313" s="12"/>
      <c r="P313" s="12"/>
      <c r="Q313" s="12"/>
    </row>
    <row r="314" spans="14:17" ht="15.75" customHeight="1" x14ac:dyDescent="0.2">
      <c r="N314" s="12"/>
      <c r="O314" s="12"/>
      <c r="P314" s="12"/>
      <c r="Q314" s="12"/>
    </row>
    <row r="315" spans="14:17" ht="15.75" customHeight="1" x14ac:dyDescent="0.2">
      <c r="N315" s="12"/>
      <c r="O315" s="12"/>
      <c r="P315" s="12"/>
      <c r="Q315" s="12"/>
    </row>
    <row r="316" spans="14:17" ht="15.75" customHeight="1" x14ac:dyDescent="0.2">
      <c r="N316" s="12"/>
      <c r="O316" s="12"/>
      <c r="P316" s="12"/>
      <c r="Q316" s="12"/>
    </row>
    <row r="317" spans="14:17" ht="15.75" customHeight="1" x14ac:dyDescent="0.2">
      <c r="N317" s="12"/>
      <c r="O317" s="12"/>
      <c r="P317" s="12"/>
      <c r="Q317" s="12"/>
    </row>
    <row r="318" spans="14:17" ht="15.75" customHeight="1" x14ac:dyDescent="0.2">
      <c r="N318" s="12"/>
      <c r="O318" s="12"/>
      <c r="P318" s="12"/>
      <c r="Q318" s="12"/>
    </row>
    <row r="319" spans="14:17" ht="15.75" customHeight="1" x14ac:dyDescent="0.2">
      <c r="N319" s="12"/>
      <c r="O319" s="12"/>
      <c r="P319" s="12"/>
      <c r="Q319" s="12"/>
    </row>
    <row r="320" spans="14:17" ht="15.75" customHeight="1" x14ac:dyDescent="0.2">
      <c r="N320" s="12"/>
      <c r="O320" s="12"/>
      <c r="P320" s="12"/>
      <c r="Q320" s="12"/>
    </row>
    <row r="321" spans="14:17" ht="15.75" customHeight="1" x14ac:dyDescent="0.2">
      <c r="N321" s="12"/>
      <c r="O321" s="12"/>
      <c r="P321" s="12"/>
      <c r="Q321" s="12"/>
    </row>
    <row r="322" spans="14:17" ht="15.75" customHeight="1" x14ac:dyDescent="0.2">
      <c r="N322" s="12"/>
      <c r="O322" s="12"/>
      <c r="P322" s="12"/>
      <c r="Q322" s="12"/>
    </row>
    <row r="323" spans="14:17" ht="15.75" customHeight="1" x14ac:dyDescent="0.2">
      <c r="N323" s="12"/>
      <c r="O323" s="12"/>
      <c r="P323" s="12"/>
      <c r="Q323" s="12"/>
    </row>
    <row r="324" spans="14:17" ht="15.75" customHeight="1" x14ac:dyDescent="0.2">
      <c r="N324" s="12"/>
      <c r="O324" s="12"/>
      <c r="P324" s="12"/>
      <c r="Q324" s="12"/>
    </row>
    <row r="325" spans="14:17" ht="15.75" customHeight="1" x14ac:dyDescent="0.2">
      <c r="N325" s="12"/>
      <c r="O325" s="12"/>
      <c r="P325" s="12"/>
      <c r="Q325" s="12"/>
    </row>
    <row r="326" spans="14:17" ht="15.75" customHeight="1" x14ac:dyDescent="0.2">
      <c r="N326" s="12"/>
      <c r="O326" s="12"/>
      <c r="P326" s="12"/>
      <c r="Q326" s="12"/>
    </row>
    <row r="327" spans="14:17" ht="15.75" customHeight="1" x14ac:dyDescent="0.2">
      <c r="N327" s="12"/>
      <c r="O327" s="12"/>
      <c r="P327" s="12"/>
      <c r="Q327" s="12"/>
    </row>
    <row r="328" spans="14:17" ht="15.75" customHeight="1" x14ac:dyDescent="0.2">
      <c r="N328" s="12"/>
      <c r="O328" s="12"/>
      <c r="P328" s="12"/>
      <c r="Q328" s="12"/>
    </row>
    <row r="329" spans="14:17" ht="15.75" customHeight="1" x14ac:dyDescent="0.2">
      <c r="N329" s="12"/>
      <c r="O329" s="12"/>
      <c r="P329" s="12"/>
      <c r="Q329" s="12"/>
    </row>
    <row r="330" spans="14:17" ht="15.75" customHeight="1" x14ac:dyDescent="0.2">
      <c r="N330" s="12"/>
      <c r="O330" s="12"/>
      <c r="P330" s="12"/>
      <c r="Q330" s="12"/>
    </row>
    <row r="331" spans="14:17" ht="15.75" customHeight="1" x14ac:dyDescent="0.2">
      <c r="N331" s="12"/>
      <c r="O331" s="12"/>
      <c r="P331" s="12"/>
      <c r="Q331" s="12"/>
    </row>
    <row r="332" spans="14:17" ht="15.75" customHeight="1" x14ac:dyDescent="0.2">
      <c r="N332" s="12"/>
      <c r="O332" s="12"/>
      <c r="P332" s="12"/>
      <c r="Q332" s="12"/>
    </row>
    <row r="333" spans="14:17" ht="15.75" customHeight="1" x14ac:dyDescent="0.2">
      <c r="N333" s="12"/>
      <c r="O333" s="12"/>
      <c r="P333" s="12"/>
      <c r="Q333" s="12"/>
    </row>
    <row r="334" spans="14:17" ht="15.75" customHeight="1" x14ac:dyDescent="0.2">
      <c r="N334" s="12"/>
      <c r="O334" s="12"/>
      <c r="P334" s="12"/>
      <c r="Q334" s="12"/>
    </row>
    <row r="335" spans="14:17" ht="15.75" customHeight="1" x14ac:dyDescent="0.2">
      <c r="N335" s="12"/>
      <c r="O335" s="12"/>
      <c r="P335" s="12"/>
      <c r="Q335" s="12"/>
    </row>
    <row r="336" spans="14:17" ht="15.75" customHeight="1" x14ac:dyDescent="0.2">
      <c r="N336" s="12"/>
      <c r="O336" s="12"/>
      <c r="P336" s="12"/>
      <c r="Q336" s="12"/>
    </row>
    <row r="337" spans="14:17" ht="15.75" customHeight="1" x14ac:dyDescent="0.2">
      <c r="N337" s="12"/>
      <c r="O337" s="12"/>
      <c r="P337" s="12"/>
      <c r="Q337" s="12"/>
    </row>
    <row r="338" spans="14:17" ht="15.75" customHeight="1" x14ac:dyDescent="0.2">
      <c r="N338" s="12"/>
      <c r="O338" s="12"/>
      <c r="P338" s="12"/>
      <c r="Q338" s="12"/>
    </row>
    <row r="339" spans="14:17" ht="15.75" customHeight="1" x14ac:dyDescent="0.2">
      <c r="N339" s="12"/>
      <c r="O339" s="12"/>
      <c r="P339" s="12"/>
      <c r="Q339" s="12"/>
    </row>
    <row r="340" spans="14:17" ht="15.75" customHeight="1" x14ac:dyDescent="0.2">
      <c r="N340" s="12"/>
      <c r="O340" s="12"/>
      <c r="P340" s="12"/>
      <c r="Q340" s="12"/>
    </row>
    <row r="341" spans="14:17" ht="15.75" customHeight="1" x14ac:dyDescent="0.2">
      <c r="N341" s="12"/>
      <c r="O341" s="12"/>
      <c r="P341" s="12"/>
      <c r="Q341" s="12"/>
    </row>
    <row r="342" spans="14:17" ht="15.75" customHeight="1" x14ac:dyDescent="0.2">
      <c r="N342" s="12"/>
      <c r="O342" s="12"/>
      <c r="P342" s="12"/>
      <c r="Q342" s="12"/>
    </row>
    <row r="343" spans="14:17" ht="15.75" customHeight="1" x14ac:dyDescent="0.2">
      <c r="N343" s="12"/>
      <c r="O343" s="12"/>
      <c r="P343" s="12"/>
      <c r="Q343" s="12"/>
    </row>
    <row r="344" spans="14:17" ht="15.75" customHeight="1" x14ac:dyDescent="0.2">
      <c r="N344" s="12"/>
      <c r="O344" s="12"/>
      <c r="P344" s="12"/>
      <c r="Q344" s="12"/>
    </row>
    <row r="345" spans="14:17" ht="15.75" customHeight="1" x14ac:dyDescent="0.2">
      <c r="N345" s="12"/>
      <c r="O345" s="12"/>
      <c r="P345" s="12"/>
      <c r="Q345" s="12"/>
    </row>
    <row r="346" spans="14:17" ht="15.75" customHeight="1" x14ac:dyDescent="0.2">
      <c r="N346" s="12"/>
      <c r="O346" s="12"/>
      <c r="P346" s="12"/>
      <c r="Q346" s="12"/>
    </row>
    <row r="347" spans="14:17" ht="15.75" customHeight="1" x14ac:dyDescent="0.2">
      <c r="N347" s="12"/>
      <c r="O347" s="12"/>
      <c r="P347" s="12"/>
      <c r="Q347" s="12"/>
    </row>
    <row r="348" spans="14:17" ht="15.75" customHeight="1" x14ac:dyDescent="0.2">
      <c r="N348" s="12"/>
      <c r="O348" s="12"/>
      <c r="P348" s="12"/>
      <c r="Q348" s="12"/>
    </row>
    <row r="349" spans="14:17" ht="15.75" customHeight="1" x14ac:dyDescent="0.2">
      <c r="N349" s="12"/>
      <c r="O349" s="12"/>
      <c r="P349" s="12"/>
      <c r="Q349" s="12"/>
    </row>
    <row r="350" spans="14:17" ht="15.75" customHeight="1" x14ac:dyDescent="0.2">
      <c r="N350" s="12"/>
      <c r="O350" s="12"/>
      <c r="P350" s="12"/>
      <c r="Q350" s="12"/>
    </row>
    <row r="351" spans="14:17" ht="15.75" customHeight="1" x14ac:dyDescent="0.2">
      <c r="N351" s="12"/>
      <c r="O351" s="12"/>
      <c r="P351" s="12"/>
      <c r="Q351" s="12"/>
    </row>
    <row r="352" spans="14:17" ht="15.75" customHeight="1" x14ac:dyDescent="0.2">
      <c r="N352" s="12"/>
      <c r="O352" s="12"/>
      <c r="P352" s="12"/>
      <c r="Q352" s="12"/>
    </row>
    <row r="353" spans="14:17" ht="15.75" customHeight="1" x14ac:dyDescent="0.2">
      <c r="N353" s="12"/>
      <c r="O353" s="12"/>
      <c r="P353" s="12"/>
      <c r="Q353" s="12"/>
    </row>
    <row r="354" spans="14:17" ht="15.75" customHeight="1" x14ac:dyDescent="0.2">
      <c r="N354" s="12"/>
      <c r="O354" s="12"/>
      <c r="P354" s="12"/>
      <c r="Q354" s="12"/>
    </row>
    <row r="355" spans="14:17" ht="15.75" customHeight="1" x14ac:dyDescent="0.2">
      <c r="N355" s="12"/>
      <c r="O355" s="12"/>
      <c r="P355" s="12"/>
      <c r="Q355" s="12"/>
    </row>
    <row r="356" spans="14:17" ht="15.75" customHeight="1" x14ac:dyDescent="0.2">
      <c r="N356" s="12"/>
      <c r="O356" s="12"/>
      <c r="P356" s="12"/>
      <c r="Q356" s="12"/>
    </row>
    <row r="357" spans="14:17" ht="15.75" customHeight="1" x14ac:dyDescent="0.2">
      <c r="N357" s="12"/>
      <c r="O357" s="12"/>
      <c r="P357" s="12"/>
      <c r="Q357" s="12"/>
    </row>
    <row r="358" spans="14:17" ht="15.75" customHeight="1" x14ac:dyDescent="0.2">
      <c r="N358" s="12"/>
      <c r="O358" s="12"/>
      <c r="P358" s="12"/>
      <c r="Q358" s="12"/>
    </row>
    <row r="359" spans="14:17" ht="15.75" customHeight="1" x14ac:dyDescent="0.2">
      <c r="N359" s="12"/>
      <c r="O359" s="12"/>
      <c r="P359" s="12"/>
      <c r="Q359" s="12"/>
    </row>
    <row r="360" spans="14:17" ht="15.75" customHeight="1" x14ac:dyDescent="0.2">
      <c r="N360" s="12"/>
      <c r="O360" s="12"/>
      <c r="P360" s="12"/>
      <c r="Q360" s="12"/>
    </row>
    <row r="361" spans="14:17" ht="15.75" customHeight="1" x14ac:dyDescent="0.2">
      <c r="N361" s="12"/>
      <c r="O361" s="12"/>
      <c r="P361" s="12"/>
      <c r="Q361" s="12"/>
    </row>
    <row r="362" spans="14:17" ht="15.75" customHeight="1" x14ac:dyDescent="0.2">
      <c r="N362" s="12"/>
      <c r="O362" s="12"/>
      <c r="P362" s="12"/>
      <c r="Q362" s="12"/>
    </row>
    <row r="363" spans="14:17" ht="15.75" customHeight="1" x14ac:dyDescent="0.2">
      <c r="N363" s="12"/>
      <c r="O363" s="12"/>
      <c r="P363" s="12"/>
      <c r="Q363" s="12"/>
    </row>
    <row r="364" spans="14:17" ht="15.75" customHeight="1" x14ac:dyDescent="0.2">
      <c r="N364" s="12"/>
      <c r="O364" s="12"/>
      <c r="P364" s="12"/>
      <c r="Q364" s="12"/>
    </row>
    <row r="365" spans="14:17" ht="15.75" customHeight="1" x14ac:dyDescent="0.2">
      <c r="N365" s="12"/>
      <c r="O365" s="12"/>
      <c r="P365" s="12"/>
      <c r="Q365" s="12"/>
    </row>
    <row r="366" spans="14:17" ht="15.75" customHeight="1" x14ac:dyDescent="0.2">
      <c r="N366" s="12"/>
      <c r="O366" s="12"/>
      <c r="P366" s="12"/>
      <c r="Q366" s="12"/>
    </row>
    <row r="367" spans="14:17" ht="15.75" customHeight="1" x14ac:dyDescent="0.2">
      <c r="N367" s="12"/>
      <c r="O367" s="12"/>
      <c r="P367" s="12"/>
      <c r="Q367" s="12"/>
    </row>
    <row r="368" spans="14:17" ht="15.75" customHeight="1" x14ac:dyDescent="0.2">
      <c r="N368" s="12"/>
      <c r="O368" s="12"/>
      <c r="P368" s="12"/>
      <c r="Q368" s="12"/>
    </row>
    <row r="369" spans="14:17" ht="15.75" customHeight="1" x14ac:dyDescent="0.2">
      <c r="N369" s="12"/>
      <c r="O369" s="12"/>
      <c r="P369" s="12"/>
      <c r="Q369" s="12"/>
    </row>
    <row r="370" spans="14:17" ht="15.75" customHeight="1" x14ac:dyDescent="0.2">
      <c r="N370" s="12"/>
      <c r="O370" s="12"/>
      <c r="P370" s="12"/>
      <c r="Q370" s="12"/>
    </row>
    <row r="371" spans="14:17" ht="15.75" customHeight="1" x14ac:dyDescent="0.2">
      <c r="N371" s="12"/>
      <c r="O371" s="12"/>
      <c r="P371" s="12"/>
      <c r="Q371" s="12"/>
    </row>
    <row r="372" spans="14:17" ht="15.75" customHeight="1" x14ac:dyDescent="0.2">
      <c r="N372" s="12"/>
      <c r="O372" s="12"/>
      <c r="P372" s="12"/>
      <c r="Q372" s="12"/>
    </row>
    <row r="373" spans="14:17" ht="15.75" customHeight="1" x14ac:dyDescent="0.2">
      <c r="N373" s="12"/>
      <c r="O373" s="12"/>
      <c r="P373" s="12"/>
      <c r="Q373" s="12"/>
    </row>
    <row r="374" spans="14:17" ht="15.75" customHeight="1" x14ac:dyDescent="0.2">
      <c r="N374" s="12"/>
      <c r="O374" s="12"/>
      <c r="P374" s="12"/>
      <c r="Q374" s="12"/>
    </row>
    <row r="375" spans="14:17" ht="15.75" customHeight="1" x14ac:dyDescent="0.2">
      <c r="N375" s="12"/>
      <c r="O375" s="12"/>
      <c r="P375" s="12"/>
      <c r="Q375" s="12"/>
    </row>
    <row r="376" spans="14:17" ht="15.75" customHeight="1" x14ac:dyDescent="0.2">
      <c r="N376" s="12"/>
      <c r="O376" s="12"/>
      <c r="P376" s="12"/>
      <c r="Q376" s="12"/>
    </row>
    <row r="377" spans="14:17" ht="15.75" customHeight="1" x14ac:dyDescent="0.2">
      <c r="N377" s="12"/>
      <c r="O377" s="12"/>
      <c r="P377" s="12"/>
      <c r="Q377" s="12"/>
    </row>
    <row r="378" spans="14:17" ht="15.75" customHeight="1" x14ac:dyDescent="0.2">
      <c r="N378" s="12"/>
      <c r="O378" s="12"/>
      <c r="P378" s="12"/>
      <c r="Q378" s="12"/>
    </row>
    <row r="379" spans="14:17" ht="15.75" customHeight="1" x14ac:dyDescent="0.2">
      <c r="N379" s="12"/>
      <c r="O379" s="12"/>
      <c r="P379" s="12"/>
      <c r="Q379" s="12"/>
    </row>
    <row r="380" spans="14:17" ht="15.75" customHeight="1" x14ac:dyDescent="0.2">
      <c r="N380" s="12"/>
      <c r="O380" s="12"/>
      <c r="P380" s="12"/>
      <c r="Q380" s="12"/>
    </row>
    <row r="381" spans="14:17" ht="15.75" customHeight="1" x14ac:dyDescent="0.2">
      <c r="N381" s="12"/>
      <c r="O381" s="12"/>
      <c r="P381" s="12"/>
      <c r="Q381" s="12"/>
    </row>
    <row r="382" spans="14:17" ht="15.75" customHeight="1" x14ac:dyDescent="0.2">
      <c r="N382" s="12"/>
      <c r="O382" s="12"/>
      <c r="P382" s="12"/>
      <c r="Q382" s="12"/>
    </row>
    <row r="383" spans="14:17" ht="15.75" customHeight="1" x14ac:dyDescent="0.2">
      <c r="N383" s="12"/>
      <c r="O383" s="12"/>
      <c r="P383" s="12"/>
      <c r="Q383" s="12"/>
    </row>
    <row r="384" spans="14:17" ht="15.75" customHeight="1" x14ac:dyDescent="0.2">
      <c r="N384" s="12"/>
      <c r="O384" s="12"/>
      <c r="P384" s="12"/>
      <c r="Q384" s="12"/>
    </row>
    <row r="385" spans="14:17" ht="15.75" customHeight="1" x14ac:dyDescent="0.2">
      <c r="N385" s="12"/>
      <c r="O385" s="12"/>
      <c r="P385" s="12"/>
      <c r="Q385" s="12"/>
    </row>
    <row r="386" spans="14:17" ht="15.75" customHeight="1" x14ac:dyDescent="0.2">
      <c r="N386" s="12"/>
      <c r="O386" s="12"/>
      <c r="P386" s="12"/>
      <c r="Q386" s="12"/>
    </row>
    <row r="387" spans="14:17" ht="15.75" customHeight="1" x14ac:dyDescent="0.2">
      <c r="N387" s="12"/>
      <c r="O387" s="12"/>
      <c r="P387" s="12"/>
      <c r="Q387" s="12"/>
    </row>
    <row r="388" spans="14:17" ht="15.75" customHeight="1" x14ac:dyDescent="0.2">
      <c r="N388" s="12"/>
      <c r="O388" s="12"/>
      <c r="P388" s="12"/>
      <c r="Q388" s="12"/>
    </row>
    <row r="389" spans="14:17" ht="15.75" customHeight="1" x14ac:dyDescent="0.2">
      <c r="N389" s="12"/>
      <c r="O389" s="12"/>
      <c r="P389" s="12"/>
      <c r="Q389" s="12"/>
    </row>
    <row r="390" spans="14:17" ht="15.75" customHeight="1" x14ac:dyDescent="0.2">
      <c r="N390" s="12"/>
      <c r="O390" s="12"/>
      <c r="P390" s="12"/>
      <c r="Q390" s="12"/>
    </row>
    <row r="391" spans="14:17" ht="15.75" customHeight="1" x14ac:dyDescent="0.2">
      <c r="N391" s="12"/>
      <c r="O391" s="12"/>
      <c r="P391" s="12"/>
      <c r="Q391" s="12"/>
    </row>
    <row r="392" spans="14:17" ht="15.75" customHeight="1" x14ac:dyDescent="0.2">
      <c r="N392" s="12"/>
      <c r="O392" s="12"/>
      <c r="P392" s="12"/>
      <c r="Q392" s="12"/>
    </row>
    <row r="393" spans="14:17" ht="15.75" customHeight="1" x14ac:dyDescent="0.2">
      <c r="N393" s="12"/>
      <c r="O393" s="12"/>
      <c r="P393" s="12"/>
      <c r="Q393" s="12"/>
    </row>
    <row r="394" spans="14:17" ht="15.75" customHeight="1" x14ac:dyDescent="0.2">
      <c r="N394" s="12"/>
      <c r="O394" s="12"/>
      <c r="P394" s="12"/>
      <c r="Q394" s="12"/>
    </row>
    <row r="395" spans="14:17" ht="15.75" customHeight="1" x14ac:dyDescent="0.2">
      <c r="N395" s="12"/>
      <c r="O395" s="12"/>
      <c r="P395" s="12"/>
      <c r="Q395" s="12"/>
    </row>
    <row r="396" spans="14:17" ht="15.75" customHeight="1" x14ac:dyDescent="0.2">
      <c r="N396" s="12"/>
      <c r="O396" s="12"/>
      <c r="P396" s="12"/>
      <c r="Q396" s="12"/>
    </row>
    <row r="397" spans="14:17" ht="15.75" customHeight="1" x14ac:dyDescent="0.2">
      <c r="N397" s="12"/>
      <c r="O397" s="12"/>
      <c r="P397" s="12"/>
      <c r="Q397" s="12"/>
    </row>
    <row r="398" spans="14:17" ht="15.75" customHeight="1" x14ac:dyDescent="0.2">
      <c r="N398" s="12"/>
      <c r="O398" s="12"/>
      <c r="P398" s="12"/>
      <c r="Q398" s="12"/>
    </row>
    <row r="399" spans="14:17" ht="15.75" customHeight="1" x14ac:dyDescent="0.2">
      <c r="N399" s="12"/>
      <c r="O399" s="12"/>
      <c r="P399" s="12"/>
      <c r="Q399" s="12"/>
    </row>
    <row r="400" spans="14:17" ht="15.75" customHeight="1" x14ac:dyDescent="0.2">
      <c r="N400" s="12"/>
      <c r="O400" s="12"/>
      <c r="P400" s="12"/>
      <c r="Q400" s="12"/>
    </row>
    <row r="401" spans="14:17" ht="15.75" customHeight="1" x14ac:dyDescent="0.2">
      <c r="N401" s="12"/>
      <c r="O401" s="12"/>
      <c r="P401" s="12"/>
      <c r="Q401" s="12"/>
    </row>
    <row r="402" spans="14:17" ht="15.75" customHeight="1" x14ac:dyDescent="0.2">
      <c r="N402" s="12"/>
      <c r="O402" s="12"/>
      <c r="P402" s="12"/>
      <c r="Q402" s="12"/>
    </row>
    <row r="403" spans="14:17" ht="15.75" customHeight="1" x14ac:dyDescent="0.2">
      <c r="N403" s="12"/>
      <c r="O403" s="12"/>
      <c r="P403" s="12"/>
      <c r="Q403" s="12"/>
    </row>
    <row r="404" spans="14:17" ht="15.75" customHeight="1" x14ac:dyDescent="0.2">
      <c r="N404" s="12"/>
      <c r="O404" s="12"/>
      <c r="P404" s="12"/>
      <c r="Q404" s="12"/>
    </row>
    <row r="405" spans="14:17" ht="15.75" customHeight="1" x14ac:dyDescent="0.2">
      <c r="N405" s="12"/>
      <c r="O405" s="12"/>
      <c r="P405" s="12"/>
      <c r="Q405" s="12"/>
    </row>
    <row r="406" spans="14:17" ht="15.75" customHeight="1" x14ac:dyDescent="0.2">
      <c r="N406" s="12"/>
      <c r="O406" s="12"/>
      <c r="P406" s="12"/>
      <c r="Q406" s="12"/>
    </row>
    <row r="407" spans="14:17" ht="15.75" customHeight="1" x14ac:dyDescent="0.2">
      <c r="N407" s="12"/>
      <c r="O407" s="12"/>
      <c r="P407" s="12"/>
      <c r="Q407" s="12"/>
    </row>
    <row r="408" spans="14:17" ht="15.75" customHeight="1" x14ac:dyDescent="0.2">
      <c r="N408" s="12"/>
      <c r="O408" s="12"/>
      <c r="P408" s="12"/>
      <c r="Q408" s="12"/>
    </row>
    <row r="409" spans="14:17" ht="15.75" customHeight="1" x14ac:dyDescent="0.2">
      <c r="N409" s="12"/>
      <c r="O409" s="12"/>
      <c r="P409" s="12"/>
      <c r="Q409" s="12"/>
    </row>
    <row r="410" spans="14:17" ht="15.75" customHeight="1" x14ac:dyDescent="0.2">
      <c r="N410" s="12"/>
      <c r="O410" s="12"/>
      <c r="P410" s="12"/>
      <c r="Q410" s="12"/>
    </row>
    <row r="411" spans="14:17" ht="15.75" customHeight="1" x14ac:dyDescent="0.2">
      <c r="N411" s="12"/>
      <c r="O411" s="12"/>
      <c r="P411" s="12"/>
      <c r="Q411" s="12"/>
    </row>
    <row r="412" spans="14:17" ht="15.75" customHeight="1" x14ac:dyDescent="0.2">
      <c r="N412" s="12"/>
      <c r="O412" s="12"/>
      <c r="P412" s="12"/>
      <c r="Q412" s="12"/>
    </row>
    <row r="413" spans="14:17" ht="15.75" customHeight="1" x14ac:dyDescent="0.2">
      <c r="N413" s="12"/>
      <c r="O413" s="12"/>
      <c r="P413" s="12"/>
      <c r="Q413" s="12"/>
    </row>
    <row r="414" spans="14:17" ht="15.75" customHeight="1" x14ac:dyDescent="0.2">
      <c r="N414" s="12"/>
      <c r="O414" s="12"/>
      <c r="P414" s="12"/>
      <c r="Q414" s="12"/>
    </row>
    <row r="415" spans="14:17" ht="15.75" customHeight="1" x14ac:dyDescent="0.2">
      <c r="N415" s="12"/>
      <c r="O415" s="12"/>
      <c r="P415" s="12"/>
      <c r="Q415" s="12"/>
    </row>
    <row r="416" spans="14:17" ht="15.75" customHeight="1" x14ac:dyDescent="0.2">
      <c r="N416" s="12"/>
      <c r="O416" s="12"/>
      <c r="P416" s="12"/>
      <c r="Q416" s="12"/>
    </row>
    <row r="417" spans="14:17" ht="15.75" customHeight="1" x14ac:dyDescent="0.2">
      <c r="N417" s="12"/>
      <c r="O417" s="12"/>
      <c r="P417" s="12"/>
      <c r="Q417" s="12"/>
    </row>
    <row r="418" spans="14:17" ht="15.75" customHeight="1" x14ac:dyDescent="0.2">
      <c r="N418" s="12"/>
      <c r="O418" s="12"/>
      <c r="P418" s="12"/>
      <c r="Q418" s="12"/>
    </row>
    <row r="419" spans="14:17" ht="15.75" customHeight="1" x14ac:dyDescent="0.2">
      <c r="N419" s="12"/>
      <c r="O419" s="12"/>
      <c r="P419" s="12"/>
      <c r="Q419" s="12"/>
    </row>
    <row r="420" spans="14:17" ht="15.75" customHeight="1" x14ac:dyDescent="0.2">
      <c r="N420" s="12"/>
      <c r="O420" s="12"/>
      <c r="P420" s="12"/>
      <c r="Q420" s="12"/>
    </row>
    <row r="421" spans="14:17" ht="15.75" customHeight="1" x14ac:dyDescent="0.2">
      <c r="N421" s="12"/>
      <c r="O421" s="12"/>
      <c r="P421" s="12"/>
      <c r="Q421" s="12"/>
    </row>
    <row r="422" spans="14:17" ht="15.75" customHeight="1" x14ac:dyDescent="0.2">
      <c r="N422" s="12"/>
      <c r="O422" s="12"/>
      <c r="P422" s="12"/>
      <c r="Q422" s="12"/>
    </row>
    <row r="423" spans="14:17" ht="15.75" customHeight="1" x14ac:dyDescent="0.2">
      <c r="N423" s="12"/>
      <c r="O423" s="12"/>
      <c r="P423" s="12"/>
      <c r="Q423" s="12"/>
    </row>
    <row r="424" spans="14:17" ht="15.75" customHeight="1" x14ac:dyDescent="0.2">
      <c r="N424" s="12"/>
      <c r="O424" s="12"/>
      <c r="P424" s="12"/>
      <c r="Q424" s="12"/>
    </row>
    <row r="425" spans="14:17" ht="15.75" customHeight="1" x14ac:dyDescent="0.2">
      <c r="N425" s="12"/>
      <c r="O425" s="12"/>
      <c r="P425" s="12"/>
      <c r="Q425" s="12"/>
    </row>
    <row r="426" spans="14:17" ht="15.75" customHeight="1" x14ac:dyDescent="0.2">
      <c r="N426" s="12"/>
      <c r="O426" s="12"/>
      <c r="P426" s="12"/>
      <c r="Q426" s="12"/>
    </row>
    <row r="427" spans="14:17" ht="15.75" customHeight="1" x14ac:dyDescent="0.2">
      <c r="N427" s="12"/>
      <c r="O427" s="12"/>
      <c r="P427" s="12"/>
      <c r="Q427" s="12"/>
    </row>
    <row r="428" spans="14:17" ht="15.75" customHeight="1" x14ac:dyDescent="0.2">
      <c r="N428" s="12"/>
      <c r="O428" s="12"/>
      <c r="P428" s="12"/>
      <c r="Q428" s="12"/>
    </row>
    <row r="429" spans="14:17" ht="15.75" customHeight="1" x14ac:dyDescent="0.2">
      <c r="N429" s="12"/>
      <c r="O429" s="12"/>
      <c r="P429" s="12"/>
      <c r="Q429" s="12"/>
    </row>
    <row r="430" spans="14:17" ht="15.75" customHeight="1" x14ac:dyDescent="0.2">
      <c r="N430" s="12"/>
      <c r="O430" s="12"/>
      <c r="P430" s="12"/>
      <c r="Q430" s="12"/>
    </row>
    <row r="431" spans="14:17" ht="15.75" customHeight="1" x14ac:dyDescent="0.2">
      <c r="N431" s="12"/>
      <c r="O431" s="12"/>
      <c r="P431" s="12"/>
      <c r="Q431" s="12"/>
    </row>
    <row r="432" spans="14:17" ht="15.75" customHeight="1" x14ac:dyDescent="0.2">
      <c r="N432" s="12"/>
      <c r="O432" s="12"/>
      <c r="P432" s="12"/>
      <c r="Q432" s="12"/>
    </row>
    <row r="433" spans="14:17" ht="15.75" customHeight="1" x14ac:dyDescent="0.2">
      <c r="N433" s="12"/>
      <c r="O433" s="12"/>
      <c r="P433" s="12"/>
      <c r="Q433" s="12"/>
    </row>
    <row r="434" spans="14:17" ht="15.75" customHeight="1" x14ac:dyDescent="0.2">
      <c r="N434" s="12"/>
      <c r="O434" s="12"/>
      <c r="P434" s="12"/>
      <c r="Q434" s="12"/>
    </row>
    <row r="435" spans="14:17" ht="15.75" customHeight="1" x14ac:dyDescent="0.2">
      <c r="N435" s="12"/>
      <c r="O435" s="12"/>
      <c r="P435" s="12"/>
      <c r="Q435" s="12"/>
    </row>
    <row r="436" spans="14:17" ht="15.75" customHeight="1" x14ac:dyDescent="0.2">
      <c r="N436" s="12"/>
      <c r="O436" s="12"/>
      <c r="P436" s="12"/>
      <c r="Q436" s="12"/>
    </row>
    <row r="437" spans="14:17" ht="15.75" customHeight="1" x14ac:dyDescent="0.2">
      <c r="N437" s="12"/>
      <c r="O437" s="12"/>
      <c r="P437" s="12"/>
      <c r="Q437" s="12"/>
    </row>
    <row r="438" spans="14:17" ht="15.75" customHeight="1" x14ac:dyDescent="0.2">
      <c r="N438" s="12"/>
      <c r="O438" s="12"/>
      <c r="P438" s="12"/>
      <c r="Q438" s="12"/>
    </row>
    <row r="439" spans="14:17" ht="15.75" customHeight="1" x14ac:dyDescent="0.2">
      <c r="N439" s="12"/>
      <c r="O439" s="12"/>
      <c r="P439" s="12"/>
      <c r="Q439" s="12"/>
    </row>
    <row r="440" spans="14:17" ht="15.75" customHeight="1" x14ac:dyDescent="0.2">
      <c r="N440" s="12"/>
      <c r="O440" s="12"/>
      <c r="P440" s="12"/>
      <c r="Q440" s="12"/>
    </row>
    <row r="441" spans="14:17" ht="15.75" customHeight="1" x14ac:dyDescent="0.2">
      <c r="N441" s="12"/>
      <c r="O441" s="12"/>
      <c r="P441" s="12"/>
      <c r="Q441" s="12"/>
    </row>
    <row r="442" spans="14:17" ht="15.75" customHeight="1" x14ac:dyDescent="0.2">
      <c r="N442" s="12"/>
      <c r="O442" s="12"/>
      <c r="P442" s="12"/>
      <c r="Q442" s="12"/>
    </row>
    <row r="443" spans="14:17" ht="15.75" customHeight="1" x14ac:dyDescent="0.2">
      <c r="N443" s="12"/>
      <c r="O443" s="12"/>
      <c r="P443" s="12"/>
      <c r="Q443" s="12"/>
    </row>
    <row r="444" spans="14:17" ht="15.75" customHeight="1" x14ac:dyDescent="0.2">
      <c r="N444" s="12"/>
      <c r="O444" s="12"/>
      <c r="P444" s="12"/>
      <c r="Q444" s="12"/>
    </row>
    <row r="445" spans="14:17" ht="15.75" customHeight="1" x14ac:dyDescent="0.2">
      <c r="N445" s="12"/>
      <c r="O445" s="12"/>
      <c r="P445" s="12"/>
      <c r="Q445" s="12"/>
    </row>
    <row r="446" spans="14:17" ht="15.75" customHeight="1" x14ac:dyDescent="0.2">
      <c r="N446" s="12"/>
      <c r="O446" s="12"/>
      <c r="P446" s="12"/>
      <c r="Q446" s="12"/>
    </row>
    <row r="447" spans="14:17" ht="15.75" customHeight="1" x14ac:dyDescent="0.2">
      <c r="N447" s="12"/>
      <c r="O447" s="12"/>
      <c r="P447" s="12"/>
      <c r="Q447" s="12"/>
    </row>
    <row r="448" spans="14:17" ht="15.75" customHeight="1" x14ac:dyDescent="0.2">
      <c r="N448" s="12"/>
      <c r="O448" s="12"/>
      <c r="P448" s="12"/>
      <c r="Q448" s="12"/>
    </row>
    <row r="449" spans="14:17" ht="15.75" customHeight="1" x14ac:dyDescent="0.2">
      <c r="N449" s="12"/>
      <c r="O449" s="12"/>
      <c r="P449" s="12"/>
      <c r="Q449" s="12"/>
    </row>
    <row r="450" spans="14:17" ht="15.75" customHeight="1" x14ac:dyDescent="0.2">
      <c r="N450" s="12"/>
      <c r="O450" s="12"/>
      <c r="P450" s="12"/>
      <c r="Q450" s="12"/>
    </row>
    <row r="451" spans="14:17" ht="15.75" customHeight="1" x14ac:dyDescent="0.2">
      <c r="N451" s="12"/>
      <c r="O451" s="12"/>
      <c r="P451" s="12"/>
      <c r="Q451" s="12"/>
    </row>
    <row r="452" spans="14:17" ht="15.75" customHeight="1" x14ac:dyDescent="0.2">
      <c r="N452" s="12"/>
      <c r="O452" s="12"/>
      <c r="P452" s="12"/>
      <c r="Q452" s="12"/>
    </row>
    <row r="453" spans="14:17" ht="15.75" customHeight="1" x14ac:dyDescent="0.2">
      <c r="N453" s="12"/>
      <c r="O453" s="12"/>
      <c r="P453" s="12"/>
      <c r="Q453" s="12"/>
    </row>
    <row r="454" spans="14:17" ht="15.75" customHeight="1" x14ac:dyDescent="0.2">
      <c r="N454" s="12"/>
      <c r="O454" s="12"/>
      <c r="P454" s="12"/>
      <c r="Q454" s="12"/>
    </row>
    <row r="455" spans="14:17" ht="15.75" customHeight="1" x14ac:dyDescent="0.2">
      <c r="N455" s="12"/>
      <c r="O455" s="12"/>
      <c r="P455" s="12"/>
      <c r="Q455" s="12"/>
    </row>
    <row r="456" spans="14:17" ht="15.75" customHeight="1" x14ac:dyDescent="0.2">
      <c r="N456" s="12"/>
      <c r="O456" s="12"/>
      <c r="P456" s="12"/>
      <c r="Q456" s="12"/>
    </row>
    <row r="457" spans="14:17" ht="15.75" customHeight="1" x14ac:dyDescent="0.2">
      <c r="N457" s="12"/>
      <c r="O457" s="12"/>
      <c r="P457" s="12"/>
      <c r="Q457" s="12"/>
    </row>
    <row r="458" spans="14:17" ht="15.75" customHeight="1" x14ac:dyDescent="0.2">
      <c r="N458" s="12"/>
      <c r="O458" s="12"/>
      <c r="P458" s="12"/>
      <c r="Q458" s="12"/>
    </row>
    <row r="459" spans="14:17" ht="15.75" customHeight="1" x14ac:dyDescent="0.2">
      <c r="N459" s="12"/>
      <c r="O459" s="12"/>
      <c r="P459" s="12"/>
      <c r="Q459" s="12"/>
    </row>
    <row r="460" spans="14:17" ht="15.75" customHeight="1" x14ac:dyDescent="0.2">
      <c r="N460" s="12"/>
      <c r="O460" s="12"/>
      <c r="P460" s="12"/>
      <c r="Q460" s="12"/>
    </row>
    <row r="461" spans="14:17" ht="15.75" customHeight="1" x14ac:dyDescent="0.2">
      <c r="N461" s="12"/>
      <c r="O461" s="12"/>
      <c r="P461" s="12"/>
      <c r="Q461" s="12"/>
    </row>
    <row r="462" spans="14:17" ht="15.75" customHeight="1" x14ac:dyDescent="0.2">
      <c r="N462" s="12"/>
      <c r="O462" s="12"/>
      <c r="P462" s="12"/>
      <c r="Q462" s="12"/>
    </row>
    <row r="463" spans="14:17" ht="15.75" customHeight="1" x14ac:dyDescent="0.2">
      <c r="N463" s="12"/>
      <c r="O463" s="12"/>
      <c r="P463" s="12"/>
      <c r="Q463" s="12"/>
    </row>
    <row r="464" spans="14:17" ht="15.75" customHeight="1" x14ac:dyDescent="0.2">
      <c r="N464" s="12"/>
      <c r="O464" s="12"/>
      <c r="P464" s="12"/>
      <c r="Q464" s="12"/>
    </row>
    <row r="465" spans="14:17" ht="15.75" customHeight="1" x14ac:dyDescent="0.2">
      <c r="N465" s="12"/>
      <c r="O465" s="12"/>
      <c r="P465" s="12"/>
      <c r="Q465" s="12"/>
    </row>
    <row r="466" spans="14:17" ht="15.75" customHeight="1" x14ac:dyDescent="0.2">
      <c r="N466" s="12"/>
      <c r="O466" s="12"/>
      <c r="P466" s="12"/>
      <c r="Q466" s="12"/>
    </row>
    <row r="467" spans="14:17" ht="15.75" customHeight="1" x14ac:dyDescent="0.2">
      <c r="N467" s="12"/>
      <c r="O467" s="12"/>
      <c r="P467" s="12"/>
      <c r="Q467" s="12"/>
    </row>
    <row r="468" spans="14:17" ht="15.75" customHeight="1" x14ac:dyDescent="0.2">
      <c r="N468" s="12"/>
      <c r="O468" s="12"/>
      <c r="P468" s="12"/>
      <c r="Q468" s="12"/>
    </row>
    <row r="469" spans="14:17" ht="15.75" customHeight="1" x14ac:dyDescent="0.2">
      <c r="N469" s="12"/>
      <c r="O469" s="12"/>
      <c r="P469" s="12"/>
      <c r="Q469" s="12"/>
    </row>
    <row r="470" spans="14:17" ht="15.75" customHeight="1" x14ac:dyDescent="0.2">
      <c r="N470" s="12"/>
      <c r="O470" s="12"/>
      <c r="P470" s="12"/>
      <c r="Q470" s="12"/>
    </row>
    <row r="471" spans="14:17" ht="15.75" customHeight="1" x14ac:dyDescent="0.2">
      <c r="N471" s="12"/>
      <c r="O471" s="12"/>
      <c r="P471" s="12"/>
      <c r="Q471" s="12"/>
    </row>
    <row r="472" spans="14:17" ht="15.75" customHeight="1" x14ac:dyDescent="0.2">
      <c r="N472" s="12"/>
      <c r="O472" s="12"/>
      <c r="P472" s="12"/>
      <c r="Q472" s="12"/>
    </row>
    <row r="473" spans="14:17" ht="15.75" customHeight="1" x14ac:dyDescent="0.2">
      <c r="N473" s="12"/>
      <c r="O473" s="12"/>
      <c r="P473" s="12"/>
      <c r="Q473" s="12"/>
    </row>
    <row r="474" spans="14:17" ht="15.75" customHeight="1" x14ac:dyDescent="0.2">
      <c r="N474" s="12"/>
      <c r="O474" s="12"/>
      <c r="P474" s="12"/>
      <c r="Q474" s="12"/>
    </row>
    <row r="475" spans="14:17" ht="15.75" customHeight="1" x14ac:dyDescent="0.2">
      <c r="N475" s="12"/>
      <c r="O475" s="12"/>
      <c r="P475" s="12"/>
      <c r="Q475" s="12"/>
    </row>
    <row r="476" spans="14:17" ht="15.75" customHeight="1" x14ac:dyDescent="0.2">
      <c r="N476" s="12"/>
      <c r="O476" s="12"/>
      <c r="P476" s="12"/>
      <c r="Q476" s="12"/>
    </row>
    <row r="477" spans="14:17" ht="15.75" customHeight="1" x14ac:dyDescent="0.2">
      <c r="N477" s="12"/>
      <c r="O477" s="12"/>
      <c r="P477" s="12"/>
      <c r="Q477" s="12"/>
    </row>
    <row r="478" spans="14:17" ht="15.75" customHeight="1" x14ac:dyDescent="0.2">
      <c r="N478" s="12"/>
      <c r="O478" s="12"/>
      <c r="P478" s="12"/>
      <c r="Q478" s="12"/>
    </row>
    <row r="479" spans="14:17" ht="15.75" customHeight="1" x14ac:dyDescent="0.2">
      <c r="N479" s="12"/>
      <c r="O479" s="12"/>
      <c r="P479" s="12"/>
      <c r="Q479" s="12"/>
    </row>
    <row r="480" spans="14:17" ht="15.75" customHeight="1" x14ac:dyDescent="0.2">
      <c r="N480" s="12"/>
      <c r="O480" s="12"/>
      <c r="P480" s="12"/>
      <c r="Q480" s="12"/>
    </row>
    <row r="481" spans="14:17" ht="15.75" customHeight="1" x14ac:dyDescent="0.2">
      <c r="N481" s="12"/>
      <c r="O481" s="12"/>
      <c r="P481" s="12"/>
      <c r="Q481" s="12"/>
    </row>
    <row r="482" spans="14:17" ht="15.75" customHeight="1" x14ac:dyDescent="0.2">
      <c r="N482" s="12"/>
      <c r="O482" s="12"/>
      <c r="P482" s="12"/>
      <c r="Q482" s="12"/>
    </row>
    <row r="483" spans="14:17" ht="15.75" customHeight="1" x14ac:dyDescent="0.2">
      <c r="N483" s="12"/>
      <c r="O483" s="12"/>
      <c r="P483" s="12"/>
      <c r="Q483" s="12"/>
    </row>
    <row r="484" spans="14:17" ht="15.75" customHeight="1" x14ac:dyDescent="0.2">
      <c r="N484" s="12"/>
      <c r="O484" s="12"/>
      <c r="P484" s="12"/>
      <c r="Q484" s="12"/>
    </row>
    <row r="485" spans="14:17" ht="15.75" customHeight="1" x14ac:dyDescent="0.2">
      <c r="N485" s="12"/>
      <c r="O485" s="12"/>
      <c r="P485" s="12"/>
      <c r="Q485" s="12"/>
    </row>
    <row r="486" spans="14:17" ht="15.75" customHeight="1" x14ac:dyDescent="0.2">
      <c r="N486" s="12"/>
      <c r="O486" s="12"/>
      <c r="P486" s="12"/>
      <c r="Q486" s="12"/>
    </row>
    <row r="487" spans="14:17" ht="15.75" customHeight="1" x14ac:dyDescent="0.2">
      <c r="N487" s="12"/>
      <c r="O487" s="12"/>
      <c r="P487" s="12"/>
      <c r="Q487" s="12"/>
    </row>
    <row r="488" spans="14:17" ht="15.75" customHeight="1" x14ac:dyDescent="0.2">
      <c r="N488" s="12"/>
      <c r="O488" s="12"/>
      <c r="P488" s="12"/>
      <c r="Q488" s="12"/>
    </row>
    <row r="489" spans="14:17" ht="15.75" customHeight="1" x14ac:dyDescent="0.2">
      <c r="N489" s="12"/>
      <c r="O489" s="12"/>
      <c r="P489" s="12"/>
      <c r="Q489" s="12"/>
    </row>
    <row r="490" spans="14:17" ht="15.75" customHeight="1" x14ac:dyDescent="0.2">
      <c r="N490" s="12"/>
      <c r="O490" s="12"/>
      <c r="P490" s="12"/>
      <c r="Q490" s="12"/>
    </row>
    <row r="491" spans="14:17" ht="15.75" customHeight="1" x14ac:dyDescent="0.2">
      <c r="N491" s="12"/>
      <c r="O491" s="12"/>
      <c r="P491" s="12"/>
      <c r="Q491" s="12"/>
    </row>
    <row r="492" spans="14:17" ht="15.75" customHeight="1" x14ac:dyDescent="0.2">
      <c r="N492" s="12"/>
      <c r="O492" s="12"/>
      <c r="P492" s="12"/>
      <c r="Q492" s="12"/>
    </row>
    <row r="493" spans="14:17" ht="15.75" customHeight="1" x14ac:dyDescent="0.2">
      <c r="N493" s="12"/>
      <c r="O493" s="12"/>
      <c r="P493" s="12"/>
      <c r="Q493" s="12"/>
    </row>
    <row r="494" spans="14:17" ht="15.75" customHeight="1" x14ac:dyDescent="0.2">
      <c r="N494" s="12"/>
      <c r="O494" s="12"/>
      <c r="P494" s="12"/>
      <c r="Q494" s="12"/>
    </row>
    <row r="495" spans="14:17" ht="15.75" customHeight="1" x14ac:dyDescent="0.2">
      <c r="N495" s="12"/>
      <c r="O495" s="12"/>
      <c r="P495" s="12"/>
      <c r="Q495" s="12"/>
    </row>
    <row r="496" spans="14:17" ht="15.75" customHeight="1" x14ac:dyDescent="0.2">
      <c r="N496" s="12"/>
      <c r="O496" s="12"/>
      <c r="P496" s="12"/>
      <c r="Q496" s="12"/>
    </row>
    <row r="497" spans="14:17" ht="15.75" customHeight="1" x14ac:dyDescent="0.2">
      <c r="N497" s="12"/>
      <c r="O497" s="12"/>
      <c r="P497" s="12"/>
      <c r="Q497" s="12"/>
    </row>
    <row r="498" spans="14:17" ht="15.75" customHeight="1" x14ac:dyDescent="0.2">
      <c r="N498" s="12"/>
      <c r="O498" s="12"/>
      <c r="P498" s="12"/>
      <c r="Q498" s="12"/>
    </row>
    <row r="499" spans="14:17" ht="15.75" customHeight="1" x14ac:dyDescent="0.2">
      <c r="N499" s="12"/>
      <c r="O499" s="12"/>
      <c r="P499" s="12"/>
      <c r="Q499" s="12"/>
    </row>
    <row r="500" spans="14:17" ht="15.75" customHeight="1" x14ac:dyDescent="0.2">
      <c r="N500" s="12"/>
      <c r="O500" s="12"/>
      <c r="P500" s="12"/>
      <c r="Q500" s="12"/>
    </row>
    <row r="501" spans="14:17" ht="15.75" customHeight="1" x14ac:dyDescent="0.2">
      <c r="N501" s="12"/>
      <c r="O501" s="12"/>
      <c r="P501" s="12"/>
      <c r="Q501" s="12"/>
    </row>
    <row r="502" spans="14:17" ht="15.75" customHeight="1" x14ac:dyDescent="0.2">
      <c r="N502" s="12"/>
      <c r="O502" s="12"/>
      <c r="P502" s="12"/>
      <c r="Q502" s="12"/>
    </row>
    <row r="503" spans="14:17" ht="15.75" customHeight="1" x14ac:dyDescent="0.2">
      <c r="N503" s="12"/>
      <c r="O503" s="12"/>
      <c r="P503" s="12"/>
      <c r="Q503" s="12"/>
    </row>
    <row r="504" spans="14:17" ht="15.75" customHeight="1" x14ac:dyDescent="0.2">
      <c r="N504" s="12"/>
      <c r="O504" s="12"/>
      <c r="P504" s="12"/>
      <c r="Q504" s="12"/>
    </row>
    <row r="505" spans="14:17" ht="15.75" customHeight="1" x14ac:dyDescent="0.2">
      <c r="N505" s="12"/>
      <c r="O505" s="12"/>
      <c r="P505" s="12"/>
      <c r="Q505" s="12"/>
    </row>
    <row r="506" spans="14:17" ht="15.75" customHeight="1" x14ac:dyDescent="0.2">
      <c r="N506" s="12"/>
      <c r="O506" s="12"/>
      <c r="P506" s="12"/>
      <c r="Q506" s="12"/>
    </row>
    <row r="507" spans="14:17" ht="15.75" customHeight="1" x14ac:dyDescent="0.2">
      <c r="N507" s="12"/>
      <c r="O507" s="12"/>
      <c r="P507" s="12"/>
      <c r="Q507" s="12"/>
    </row>
    <row r="508" spans="14:17" ht="15.75" customHeight="1" x14ac:dyDescent="0.2">
      <c r="N508" s="12"/>
      <c r="O508" s="12"/>
      <c r="P508" s="12"/>
      <c r="Q508" s="12"/>
    </row>
    <row r="509" spans="14:17" ht="15.75" customHeight="1" x14ac:dyDescent="0.2">
      <c r="N509" s="12"/>
      <c r="O509" s="12"/>
      <c r="P509" s="12"/>
      <c r="Q509" s="12"/>
    </row>
    <row r="510" spans="14:17" ht="15.75" customHeight="1" x14ac:dyDescent="0.2">
      <c r="N510" s="12"/>
      <c r="O510" s="12"/>
      <c r="P510" s="12"/>
      <c r="Q510" s="12"/>
    </row>
    <row r="511" spans="14:17" ht="15.75" customHeight="1" x14ac:dyDescent="0.2">
      <c r="N511" s="12"/>
      <c r="O511" s="12"/>
      <c r="P511" s="12"/>
      <c r="Q511" s="12"/>
    </row>
    <row r="512" spans="14:17" ht="15.75" customHeight="1" x14ac:dyDescent="0.2">
      <c r="N512" s="12"/>
      <c r="O512" s="12"/>
      <c r="P512" s="12"/>
      <c r="Q512" s="12"/>
    </row>
    <row r="513" spans="14:17" ht="15.75" customHeight="1" x14ac:dyDescent="0.2">
      <c r="N513" s="12"/>
      <c r="O513" s="12"/>
      <c r="P513" s="12"/>
      <c r="Q513" s="12"/>
    </row>
    <row r="514" spans="14:17" ht="15.75" customHeight="1" x14ac:dyDescent="0.2">
      <c r="N514" s="12"/>
      <c r="O514" s="12"/>
      <c r="P514" s="12"/>
      <c r="Q514" s="12"/>
    </row>
    <row r="515" spans="14:17" ht="15.75" customHeight="1" x14ac:dyDescent="0.2">
      <c r="N515" s="12"/>
      <c r="O515" s="12"/>
      <c r="P515" s="12"/>
      <c r="Q515" s="12"/>
    </row>
    <row r="516" spans="14:17" ht="15.75" customHeight="1" x14ac:dyDescent="0.2">
      <c r="N516" s="12"/>
      <c r="O516" s="12"/>
      <c r="P516" s="12"/>
      <c r="Q516" s="12"/>
    </row>
    <row r="517" spans="14:17" ht="15.75" customHeight="1" x14ac:dyDescent="0.2">
      <c r="N517" s="12"/>
      <c r="O517" s="12"/>
      <c r="P517" s="12"/>
      <c r="Q517" s="12"/>
    </row>
    <row r="518" spans="14:17" ht="15.75" customHeight="1" x14ac:dyDescent="0.2">
      <c r="N518" s="12"/>
      <c r="O518" s="12"/>
      <c r="P518" s="12"/>
      <c r="Q518" s="12"/>
    </row>
    <row r="519" spans="14:17" ht="15.75" customHeight="1" x14ac:dyDescent="0.2">
      <c r="N519" s="12"/>
      <c r="O519" s="12"/>
      <c r="P519" s="12"/>
      <c r="Q519" s="12"/>
    </row>
    <row r="520" spans="14:17" ht="15.75" customHeight="1" x14ac:dyDescent="0.2">
      <c r="N520" s="12"/>
      <c r="O520" s="12"/>
      <c r="P520" s="12"/>
      <c r="Q520" s="12"/>
    </row>
    <row r="521" spans="14:17" ht="15.75" customHeight="1" x14ac:dyDescent="0.2">
      <c r="N521" s="12"/>
      <c r="O521" s="12"/>
      <c r="P521" s="12"/>
      <c r="Q521" s="12"/>
    </row>
    <row r="522" spans="14:17" ht="15.75" customHeight="1" x14ac:dyDescent="0.2">
      <c r="N522" s="12"/>
      <c r="O522" s="12"/>
      <c r="P522" s="12"/>
      <c r="Q522" s="12"/>
    </row>
    <row r="523" spans="14:17" ht="15.75" customHeight="1" x14ac:dyDescent="0.2">
      <c r="N523" s="12"/>
      <c r="O523" s="12"/>
      <c r="P523" s="12"/>
      <c r="Q523" s="12"/>
    </row>
    <row r="524" spans="14:17" ht="15.75" customHeight="1" x14ac:dyDescent="0.2">
      <c r="N524" s="12"/>
      <c r="O524" s="12"/>
      <c r="P524" s="12"/>
      <c r="Q524" s="12"/>
    </row>
    <row r="525" spans="14:17" ht="15.75" customHeight="1" x14ac:dyDescent="0.2">
      <c r="N525" s="12"/>
      <c r="O525" s="12"/>
      <c r="P525" s="12"/>
      <c r="Q525" s="12"/>
    </row>
    <row r="526" spans="14:17" ht="15.75" customHeight="1" x14ac:dyDescent="0.2">
      <c r="N526" s="12"/>
      <c r="O526" s="12"/>
      <c r="P526" s="12"/>
      <c r="Q526" s="12"/>
    </row>
    <row r="527" spans="14:17" ht="15.75" customHeight="1" x14ac:dyDescent="0.2">
      <c r="N527" s="12"/>
      <c r="O527" s="12"/>
      <c r="P527" s="12"/>
      <c r="Q527" s="12"/>
    </row>
    <row r="528" spans="14:17" ht="15.75" customHeight="1" x14ac:dyDescent="0.2">
      <c r="N528" s="12"/>
      <c r="O528" s="12"/>
      <c r="P528" s="12"/>
      <c r="Q528" s="12"/>
    </row>
    <row r="529" spans="14:17" ht="15.75" customHeight="1" x14ac:dyDescent="0.2">
      <c r="N529" s="12"/>
      <c r="O529" s="12"/>
      <c r="P529" s="12"/>
      <c r="Q529" s="12"/>
    </row>
    <row r="530" spans="14:17" ht="15.75" customHeight="1" x14ac:dyDescent="0.2">
      <c r="N530" s="12"/>
      <c r="O530" s="12"/>
      <c r="P530" s="12"/>
      <c r="Q530" s="12"/>
    </row>
    <row r="531" spans="14:17" ht="15.75" customHeight="1" x14ac:dyDescent="0.2">
      <c r="N531" s="12"/>
      <c r="O531" s="12"/>
      <c r="P531" s="12"/>
      <c r="Q531" s="12"/>
    </row>
    <row r="532" spans="14:17" ht="15.75" customHeight="1" x14ac:dyDescent="0.2">
      <c r="N532" s="12"/>
      <c r="O532" s="12"/>
      <c r="P532" s="12"/>
      <c r="Q532" s="12"/>
    </row>
    <row r="533" spans="14:17" ht="15.75" customHeight="1" x14ac:dyDescent="0.2">
      <c r="N533" s="12"/>
      <c r="O533" s="12"/>
      <c r="P533" s="12"/>
      <c r="Q533" s="12"/>
    </row>
    <row r="534" spans="14:17" ht="15.75" customHeight="1" x14ac:dyDescent="0.2">
      <c r="N534" s="12"/>
      <c r="O534" s="12"/>
      <c r="P534" s="12"/>
      <c r="Q534" s="12"/>
    </row>
    <row r="535" spans="14:17" ht="15.75" customHeight="1" x14ac:dyDescent="0.2">
      <c r="N535" s="12"/>
      <c r="O535" s="12"/>
      <c r="P535" s="12"/>
      <c r="Q535" s="12"/>
    </row>
    <row r="536" spans="14:17" ht="15.75" customHeight="1" x14ac:dyDescent="0.2">
      <c r="N536" s="12"/>
      <c r="O536" s="12"/>
      <c r="P536" s="12"/>
      <c r="Q536" s="12"/>
    </row>
    <row r="537" spans="14:17" ht="15.75" customHeight="1" x14ac:dyDescent="0.2">
      <c r="N537" s="12"/>
      <c r="O537" s="12"/>
      <c r="P537" s="12"/>
      <c r="Q537" s="12"/>
    </row>
    <row r="538" spans="14:17" ht="15.75" customHeight="1" x14ac:dyDescent="0.2">
      <c r="N538" s="12"/>
      <c r="O538" s="12"/>
      <c r="P538" s="12"/>
      <c r="Q538" s="12"/>
    </row>
    <row r="539" spans="14:17" ht="15.75" customHeight="1" x14ac:dyDescent="0.2">
      <c r="N539" s="12"/>
      <c r="O539" s="12"/>
      <c r="P539" s="12"/>
      <c r="Q539" s="12"/>
    </row>
    <row r="540" spans="14:17" ht="15.75" customHeight="1" x14ac:dyDescent="0.2">
      <c r="N540" s="12"/>
      <c r="O540" s="12"/>
      <c r="P540" s="12"/>
      <c r="Q540" s="12"/>
    </row>
    <row r="541" spans="14:17" ht="15.75" customHeight="1" x14ac:dyDescent="0.2">
      <c r="N541" s="12"/>
      <c r="O541" s="12"/>
      <c r="P541" s="12"/>
      <c r="Q541" s="12"/>
    </row>
    <row r="542" spans="14:17" ht="15.75" customHeight="1" x14ac:dyDescent="0.2">
      <c r="N542" s="12"/>
      <c r="O542" s="12"/>
      <c r="P542" s="12"/>
      <c r="Q542" s="12"/>
    </row>
    <row r="543" spans="14:17" ht="15.75" customHeight="1" x14ac:dyDescent="0.2">
      <c r="N543" s="12"/>
      <c r="O543" s="12"/>
      <c r="P543" s="12"/>
      <c r="Q543" s="12"/>
    </row>
    <row r="544" spans="14:17" ht="15.75" customHeight="1" x14ac:dyDescent="0.2">
      <c r="N544" s="12"/>
      <c r="O544" s="12"/>
      <c r="P544" s="12"/>
      <c r="Q544" s="12"/>
    </row>
    <row r="545" spans="14:17" ht="15.75" customHeight="1" x14ac:dyDescent="0.2">
      <c r="N545" s="12"/>
      <c r="O545" s="12"/>
      <c r="P545" s="12"/>
      <c r="Q545" s="12"/>
    </row>
    <row r="546" spans="14:17" ht="15.75" customHeight="1" x14ac:dyDescent="0.2">
      <c r="N546" s="12"/>
      <c r="O546" s="12"/>
      <c r="P546" s="12"/>
      <c r="Q546" s="12"/>
    </row>
    <row r="547" spans="14:17" ht="15.75" customHeight="1" x14ac:dyDescent="0.2">
      <c r="N547" s="12"/>
      <c r="O547" s="12"/>
      <c r="P547" s="12"/>
      <c r="Q547" s="12"/>
    </row>
    <row r="548" spans="14:17" ht="15.75" customHeight="1" x14ac:dyDescent="0.2">
      <c r="N548" s="12"/>
      <c r="O548" s="12"/>
      <c r="P548" s="12"/>
      <c r="Q548" s="12"/>
    </row>
    <row r="549" spans="14:17" ht="15.75" customHeight="1" x14ac:dyDescent="0.2">
      <c r="N549" s="12"/>
      <c r="O549" s="12"/>
      <c r="P549" s="12"/>
      <c r="Q549" s="12"/>
    </row>
    <row r="550" spans="14:17" ht="15.75" customHeight="1" x14ac:dyDescent="0.2">
      <c r="N550" s="12"/>
      <c r="O550" s="12"/>
      <c r="P550" s="12"/>
      <c r="Q550" s="12"/>
    </row>
    <row r="551" spans="14:17" ht="15.75" customHeight="1" x14ac:dyDescent="0.2">
      <c r="N551" s="12"/>
      <c r="O551" s="12"/>
      <c r="P551" s="12"/>
      <c r="Q551" s="12"/>
    </row>
    <row r="552" spans="14:17" ht="15.75" customHeight="1" x14ac:dyDescent="0.2">
      <c r="N552" s="12"/>
      <c r="O552" s="12"/>
      <c r="P552" s="12"/>
      <c r="Q552" s="12"/>
    </row>
    <row r="553" spans="14:17" ht="15.75" customHeight="1" x14ac:dyDescent="0.2">
      <c r="N553" s="12"/>
      <c r="O553" s="12"/>
      <c r="P553" s="12"/>
      <c r="Q553" s="12"/>
    </row>
    <row r="554" spans="14:17" ht="15.75" customHeight="1" x14ac:dyDescent="0.2">
      <c r="N554" s="12"/>
      <c r="O554" s="12"/>
      <c r="P554" s="12"/>
      <c r="Q554" s="12"/>
    </row>
    <row r="555" spans="14:17" ht="15.75" customHeight="1" x14ac:dyDescent="0.2">
      <c r="N555" s="12"/>
      <c r="O555" s="12"/>
      <c r="P555" s="12"/>
      <c r="Q555" s="12"/>
    </row>
    <row r="556" spans="14:17" ht="15.75" customHeight="1" x14ac:dyDescent="0.2">
      <c r="N556" s="12"/>
      <c r="O556" s="12"/>
      <c r="P556" s="12"/>
      <c r="Q556" s="12"/>
    </row>
    <row r="557" spans="14:17" ht="15.75" customHeight="1" x14ac:dyDescent="0.2">
      <c r="N557" s="12"/>
      <c r="O557" s="12"/>
      <c r="P557" s="12"/>
      <c r="Q557" s="12"/>
    </row>
    <row r="558" spans="14:17" ht="15.75" customHeight="1" x14ac:dyDescent="0.2">
      <c r="N558" s="12"/>
      <c r="O558" s="12"/>
      <c r="P558" s="12"/>
      <c r="Q558" s="12"/>
    </row>
    <row r="559" spans="14:17" ht="15.75" customHeight="1" x14ac:dyDescent="0.2">
      <c r="N559" s="12"/>
      <c r="O559" s="12"/>
      <c r="P559" s="12"/>
      <c r="Q559" s="12"/>
    </row>
    <row r="560" spans="14:17" ht="15.75" customHeight="1" x14ac:dyDescent="0.2">
      <c r="N560" s="12"/>
      <c r="O560" s="12"/>
      <c r="P560" s="12"/>
      <c r="Q560" s="12"/>
    </row>
    <row r="561" spans="14:17" ht="15.75" customHeight="1" x14ac:dyDescent="0.2">
      <c r="N561" s="12"/>
      <c r="O561" s="12"/>
      <c r="P561" s="12"/>
      <c r="Q561" s="12"/>
    </row>
    <row r="562" spans="14:17" ht="15.75" customHeight="1" x14ac:dyDescent="0.2">
      <c r="N562" s="12"/>
      <c r="O562" s="12"/>
      <c r="P562" s="12"/>
      <c r="Q562" s="12"/>
    </row>
    <row r="563" spans="14:17" ht="15.75" customHeight="1" x14ac:dyDescent="0.2">
      <c r="N563" s="12"/>
      <c r="O563" s="12"/>
      <c r="P563" s="12"/>
      <c r="Q563" s="12"/>
    </row>
    <row r="564" spans="14:17" ht="15.75" customHeight="1" x14ac:dyDescent="0.2">
      <c r="N564" s="12"/>
      <c r="O564" s="12"/>
      <c r="P564" s="12"/>
      <c r="Q564" s="12"/>
    </row>
    <row r="565" spans="14:17" ht="15.75" customHeight="1" x14ac:dyDescent="0.2">
      <c r="N565" s="12"/>
      <c r="O565" s="12"/>
      <c r="P565" s="12"/>
      <c r="Q565" s="12"/>
    </row>
    <row r="566" spans="14:17" ht="15.75" customHeight="1" x14ac:dyDescent="0.2">
      <c r="N566" s="12"/>
      <c r="O566" s="12"/>
      <c r="P566" s="12"/>
      <c r="Q566" s="12"/>
    </row>
    <row r="567" spans="14:17" ht="15.75" customHeight="1" x14ac:dyDescent="0.2">
      <c r="N567" s="12"/>
      <c r="O567" s="12"/>
      <c r="P567" s="12"/>
      <c r="Q567" s="12"/>
    </row>
    <row r="568" spans="14:17" ht="15.75" customHeight="1" x14ac:dyDescent="0.2">
      <c r="N568" s="12"/>
      <c r="O568" s="12"/>
      <c r="P568" s="12"/>
      <c r="Q568" s="12"/>
    </row>
    <row r="569" spans="14:17" ht="15.75" customHeight="1" x14ac:dyDescent="0.2">
      <c r="N569" s="12"/>
      <c r="O569" s="12"/>
      <c r="P569" s="12"/>
      <c r="Q569" s="12"/>
    </row>
    <row r="570" spans="14:17" ht="15.75" customHeight="1" x14ac:dyDescent="0.2">
      <c r="N570" s="12"/>
      <c r="O570" s="12"/>
      <c r="P570" s="12"/>
      <c r="Q570" s="12"/>
    </row>
    <row r="571" spans="14:17" ht="15.75" customHeight="1" x14ac:dyDescent="0.2">
      <c r="N571" s="12"/>
      <c r="O571" s="12"/>
      <c r="P571" s="12"/>
      <c r="Q571" s="12"/>
    </row>
    <row r="572" spans="14:17" ht="15.75" customHeight="1" x14ac:dyDescent="0.2">
      <c r="N572" s="12"/>
      <c r="O572" s="12"/>
      <c r="P572" s="12"/>
      <c r="Q572" s="12"/>
    </row>
    <row r="573" spans="14:17" ht="15.75" customHeight="1" x14ac:dyDescent="0.2">
      <c r="N573" s="12"/>
      <c r="O573" s="12"/>
      <c r="P573" s="12"/>
      <c r="Q573" s="12"/>
    </row>
    <row r="574" spans="14:17" ht="15.75" customHeight="1" x14ac:dyDescent="0.2">
      <c r="N574" s="12"/>
      <c r="O574" s="12"/>
      <c r="P574" s="12"/>
      <c r="Q574" s="12"/>
    </row>
    <row r="575" spans="14:17" ht="15.75" customHeight="1" x14ac:dyDescent="0.2">
      <c r="N575" s="12"/>
      <c r="O575" s="12"/>
      <c r="P575" s="12"/>
      <c r="Q575" s="12"/>
    </row>
    <row r="576" spans="14:17" ht="15.75" customHeight="1" x14ac:dyDescent="0.2">
      <c r="N576" s="12"/>
      <c r="O576" s="12"/>
      <c r="P576" s="12"/>
      <c r="Q576" s="12"/>
    </row>
    <row r="577" spans="14:17" ht="15.75" customHeight="1" x14ac:dyDescent="0.2">
      <c r="N577" s="12"/>
      <c r="O577" s="12"/>
      <c r="P577" s="12"/>
      <c r="Q577" s="12"/>
    </row>
    <row r="578" spans="14:17" ht="15.75" customHeight="1" x14ac:dyDescent="0.2">
      <c r="N578" s="12"/>
      <c r="O578" s="12"/>
      <c r="P578" s="12"/>
      <c r="Q578" s="12"/>
    </row>
    <row r="579" spans="14:17" ht="15.75" customHeight="1" x14ac:dyDescent="0.2">
      <c r="N579" s="12"/>
      <c r="O579" s="12"/>
      <c r="P579" s="12"/>
      <c r="Q579" s="12"/>
    </row>
    <row r="580" spans="14:17" ht="15.75" customHeight="1" x14ac:dyDescent="0.2">
      <c r="N580" s="12"/>
      <c r="O580" s="12"/>
      <c r="P580" s="12"/>
      <c r="Q580" s="12"/>
    </row>
    <row r="581" spans="14:17" ht="15.75" customHeight="1" x14ac:dyDescent="0.2">
      <c r="N581" s="12"/>
      <c r="O581" s="12"/>
      <c r="P581" s="12"/>
      <c r="Q581" s="12"/>
    </row>
    <row r="582" spans="14:17" ht="15.75" customHeight="1" x14ac:dyDescent="0.2">
      <c r="N582" s="12"/>
      <c r="O582" s="12"/>
      <c r="P582" s="12"/>
      <c r="Q582" s="12"/>
    </row>
    <row r="583" spans="14:17" ht="15.75" customHeight="1" x14ac:dyDescent="0.2">
      <c r="N583" s="12"/>
      <c r="O583" s="12"/>
      <c r="P583" s="12"/>
      <c r="Q583" s="12"/>
    </row>
    <row r="584" spans="14:17" ht="15.75" customHeight="1" x14ac:dyDescent="0.2">
      <c r="N584" s="12"/>
      <c r="O584" s="12"/>
      <c r="P584" s="12"/>
      <c r="Q584" s="12"/>
    </row>
    <row r="585" spans="14:17" ht="15.75" customHeight="1" x14ac:dyDescent="0.2">
      <c r="N585" s="12"/>
      <c r="O585" s="12"/>
      <c r="P585" s="12"/>
      <c r="Q585" s="12"/>
    </row>
    <row r="586" spans="14:17" ht="15.75" customHeight="1" x14ac:dyDescent="0.2">
      <c r="N586" s="12"/>
      <c r="O586" s="12"/>
      <c r="P586" s="12"/>
      <c r="Q586" s="12"/>
    </row>
    <row r="587" spans="14:17" ht="15.75" customHeight="1" x14ac:dyDescent="0.2">
      <c r="N587" s="12"/>
      <c r="O587" s="12"/>
      <c r="P587" s="12"/>
      <c r="Q587" s="12"/>
    </row>
    <row r="588" spans="14:17" ht="15.75" customHeight="1" x14ac:dyDescent="0.2">
      <c r="N588" s="12"/>
      <c r="O588" s="12"/>
      <c r="P588" s="12"/>
      <c r="Q588" s="12"/>
    </row>
    <row r="589" spans="14:17" ht="15.75" customHeight="1" x14ac:dyDescent="0.2">
      <c r="N589" s="12"/>
      <c r="O589" s="12"/>
      <c r="P589" s="12"/>
      <c r="Q589" s="12"/>
    </row>
    <row r="590" spans="14:17" ht="15.75" customHeight="1" x14ac:dyDescent="0.2">
      <c r="N590" s="12"/>
      <c r="O590" s="12"/>
      <c r="P590" s="12"/>
      <c r="Q590" s="12"/>
    </row>
    <row r="591" spans="14:17" ht="15.75" customHeight="1" x14ac:dyDescent="0.2">
      <c r="N591" s="12"/>
      <c r="O591" s="12"/>
      <c r="P591" s="12"/>
      <c r="Q591" s="12"/>
    </row>
    <row r="592" spans="14:17" ht="15.75" customHeight="1" x14ac:dyDescent="0.2">
      <c r="N592" s="12"/>
      <c r="O592" s="12"/>
      <c r="P592" s="12"/>
      <c r="Q592" s="12"/>
    </row>
    <row r="593" spans="14:17" ht="15.75" customHeight="1" x14ac:dyDescent="0.2">
      <c r="N593" s="12"/>
      <c r="O593" s="12"/>
      <c r="P593" s="12"/>
      <c r="Q593" s="12"/>
    </row>
    <row r="594" spans="14:17" ht="15.75" customHeight="1" x14ac:dyDescent="0.2">
      <c r="N594" s="12"/>
      <c r="O594" s="12"/>
      <c r="P594" s="12"/>
      <c r="Q594" s="12"/>
    </row>
    <row r="595" spans="14:17" ht="15.75" customHeight="1" x14ac:dyDescent="0.2">
      <c r="N595" s="12"/>
      <c r="O595" s="12"/>
      <c r="P595" s="12"/>
      <c r="Q595" s="12"/>
    </row>
    <row r="596" spans="14:17" ht="15.75" customHeight="1" x14ac:dyDescent="0.2">
      <c r="N596" s="12"/>
      <c r="O596" s="12"/>
      <c r="P596" s="12"/>
      <c r="Q596" s="12"/>
    </row>
    <row r="597" spans="14:17" ht="15.75" customHeight="1" x14ac:dyDescent="0.2">
      <c r="N597" s="12"/>
      <c r="O597" s="12"/>
      <c r="P597" s="12"/>
      <c r="Q597" s="12"/>
    </row>
    <row r="598" spans="14:17" ht="15.75" customHeight="1" x14ac:dyDescent="0.2">
      <c r="N598" s="12"/>
      <c r="O598" s="12"/>
      <c r="P598" s="12"/>
      <c r="Q598" s="12"/>
    </row>
    <row r="599" spans="14:17" ht="15.75" customHeight="1" x14ac:dyDescent="0.2">
      <c r="N599" s="12"/>
      <c r="O599" s="12"/>
      <c r="P599" s="12"/>
      <c r="Q599" s="12"/>
    </row>
    <row r="600" spans="14:17" ht="15.75" customHeight="1" x14ac:dyDescent="0.2">
      <c r="N600" s="12"/>
      <c r="O600" s="12"/>
      <c r="P600" s="12"/>
      <c r="Q600" s="12"/>
    </row>
    <row r="601" spans="14:17" ht="15.75" customHeight="1" x14ac:dyDescent="0.2">
      <c r="N601" s="12"/>
      <c r="O601" s="12"/>
      <c r="P601" s="12"/>
      <c r="Q601" s="12"/>
    </row>
    <row r="602" spans="14:17" ht="15.75" customHeight="1" x14ac:dyDescent="0.2">
      <c r="N602" s="12"/>
      <c r="O602" s="12"/>
      <c r="P602" s="12"/>
      <c r="Q602" s="12"/>
    </row>
    <row r="603" spans="14:17" ht="15.75" customHeight="1" x14ac:dyDescent="0.2">
      <c r="N603" s="12"/>
      <c r="O603" s="12"/>
      <c r="P603" s="12"/>
      <c r="Q603" s="12"/>
    </row>
    <row r="604" spans="14:17" ht="15.75" customHeight="1" x14ac:dyDescent="0.2">
      <c r="N604" s="12"/>
      <c r="O604" s="12"/>
      <c r="P604" s="12"/>
      <c r="Q604" s="12"/>
    </row>
    <row r="605" spans="14:17" ht="15.75" customHeight="1" x14ac:dyDescent="0.2">
      <c r="N605" s="12"/>
      <c r="O605" s="12"/>
      <c r="P605" s="12"/>
      <c r="Q605" s="12"/>
    </row>
    <row r="606" spans="14:17" ht="15.75" customHeight="1" x14ac:dyDescent="0.2">
      <c r="N606" s="12"/>
      <c r="O606" s="12"/>
      <c r="P606" s="12"/>
      <c r="Q606" s="12"/>
    </row>
    <row r="607" spans="14:17" ht="15.75" customHeight="1" x14ac:dyDescent="0.2">
      <c r="N607" s="12"/>
      <c r="O607" s="12"/>
      <c r="P607" s="12"/>
      <c r="Q607" s="12"/>
    </row>
    <row r="608" spans="14:17" ht="15.75" customHeight="1" x14ac:dyDescent="0.2">
      <c r="N608" s="12"/>
      <c r="O608" s="12"/>
      <c r="P608" s="12"/>
      <c r="Q608" s="12"/>
    </row>
    <row r="609" spans="14:17" ht="15.75" customHeight="1" x14ac:dyDescent="0.2">
      <c r="N609" s="12"/>
      <c r="O609" s="12"/>
      <c r="P609" s="12"/>
      <c r="Q609" s="12"/>
    </row>
    <row r="610" spans="14:17" ht="15.75" customHeight="1" x14ac:dyDescent="0.2">
      <c r="N610" s="12"/>
      <c r="O610" s="12"/>
      <c r="P610" s="12"/>
      <c r="Q610" s="12"/>
    </row>
    <row r="611" spans="14:17" ht="15.75" customHeight="1" x14ac:dyDescent="0.2">
      <c r="N611" s="12"/>
      <c r="O611" s="12"/>
      <c r="P611" s="12"/>
      <c r="Q611" s="12"/>
    </row>
    <row r="612" spans="14:17" ht="15.75" customHeight="1" x14ac:dyDescent="0.2">
      <c r="N612" s="12"/>
      <c r="O612" s="12"/>
      <c r="P612" s="12"/>
      <c r="Q612" s="12"/>
    </row>
    <row r="613" spans="14:17" ht="15.75" customHeight="1" x14ac:dyDescent="0.2">
      <c r="N613" s="12"/>
      <c r="O613" s="12"/>
      <c r="P613" s="12"/>
      <c r="Q613" s="12"/>
    </row>
    <row r="614" spans="14:17" ht="15.75" customHeight="1" x14ac:dyDescent="0.2">
      <c r="N614" s="12"/>
      <c r="O614" s="12"/>
      <c r="P614" s="12"/>
      <c r="Q614" s="12"/>
    </row>
    <row r="615" spans="14:17" ht="15.75" customHeight="1" x14ac:dyDescent="0.2">
      <c r="N615" s="12"/>
      <c r="O615" s="12"/>
      <c r="P615" s="12"/>
      <c r="Q615" s="12"/>
    </row>
    <row r="616" spans="14:17" ht="15.75" customHeight="1" x14ac:dyDescent="0.2">
      <c r="N616" s="12"/>
      <c r="O616" s="12"/>
      <c r="P616" s="12"/>
      <c r="Q616" s="12"/>
    </row>
    <row r="617" spans="14:17" ht="15.75" customHeight="1" x14ac:dyDescent="0.2">
      <c r="N617" s="12"/>
      <c r="O617" s="12"/>
      <c r="P617" s="12"/>
      <c r="Q617" s="12"/>
    </row>
    <row r="618" spans="14:17" ht="15.75" customHeight="1" x14ac:dyDescent="0.2">
      <c r="N618" s="12"/>
      <c r="O618" s="12"/>
      <c r="P618" s="12"/>
      <c r="Q618" s="12"/>
    </row>
    <row r="619" spans="14:17" ht="15.75" customHeight="1" x14ac:dyDescent="0.2">
      <c r="N619" s="12"/>
      <c r="O619" s="12"/>
      <c r="P619" s="12"/>
      <c r="Q619" s="12"/>
    </row>
    <row r="620" spans="14:17" ht="15.75" customHeight="1" x14ac:dyDescent="0.2">
      <c r="N620" s="12"/>
      <c r="O620" s="12"/>
      <c r="P620" s="12"/>
      <c r="Q620" s="12"/>
    </row>
    <row r="621" spans="14:17" ht="15.75" customHeight="1" x14ac:dyDescent="0.2">
      <c r="N621" s="12"/>
      <c r="O621" s="12"/>
      <c r="P621" s="12"/>
      <c r="Q621" s="12"/>
    </row>
    <row r="622" spans="14:17" ht="15.75" customHeight="1" x14ac:dyDescent="0.2">
      <c r="N622" s="12"/>
      <c r="O622" s="12"/>
      <c r="P622" s="12"/>
      <c r="Q622" s="12"/>
    </row>
    <row r="623" spans="14:17" ht="15.75" customHeight="1" x14ac:dyDescent="0.2">
      <c r="N623" s="12"/>
      <c r="O623" s="12"/>
      <c r="P623" s="12"/>
      <c r="Q623" s="12"/>
    </row>
    <row r="624" spans="14:17" ht="15.75" customHeight="1" x14ac:dyDescent="0.2">
      <c r="N624" s="12"/>
      <c r="O624" s="12"/>
      <c r="P624" s="12"/>
      <c r="Q624" s="12"/>
    </row>
    <row r="625" spans="14:17" ht="15.75" customHeight="1" x14ac:dyDescent="0.2">
      <c r="N625" s="12"/>
      <c r="O625" s="12"/>
      <c r="P625" s="12"/>
      <c r="Q625" s="12"/>
    </row>
    <row r="626" spans="14:17" ht="15.75" customHeight="1" x14ac:dyDescent="0.2">
      <c r="N626" s="12"/>
      <c r="O626" s="12"/>
      <c r="P626" s="12"/>
      <c r="Q626" s="12"/>
    </row>
    <row r="627" spans="14:17" ht="15.75" customHeight="1" x14ac:dyDescent="0.2">
      <c r="N627" s="12"/>
      <c r="O627" s="12"/>
      <c r="P627" s="12"/>
      <c r="Q627" s="12"/>
    </row>
    <row r="628" spans="14:17" ht="15.75" customHeight="1" x14ac:dyDescent="0.2">
      <c r="N628" s="12"/>
      <c r="O628" s="12"/>
      <c r="P628" s="12"/>
      <c r="Q628" s="12"/>
    </row>
    <row r="629" spans="14:17" ht="15.75" customHeight="1" x14ac:dyDescent="0.2">
      <c r="N629" s="12"/>
      <c r="O629" s="12"/>
      <c r="P629" s="12"/>
      <c r="Q629" s="12"/>
    </row>
    <row r="630" spans="14:17" ht="15.75" customHeight="1" x14ac:dyDescent="0.2">
      <c r="N630" s="12"/>
      <c r="O630" s="12"/>
      <c r="P630" s="12"/>
      <c r="Q630" s="12"/>
    </row>
    <row r="631" spans="14:17" ht="15.75" customHeight="1" x14ac:dyDescent="0.2">
      <c r="N631" s="12"/>
      <c r="O631" s="12"/>
      <c r="P631" s="12"/>
      <c r="Q631" s="12"/>
    </row>
    <row r="632" spans="14:17" ht="15.75" customHeight="1" x14ac:dyDescent="0.2">
      <c r="N632" s="12"/>
      <c r="O632" s="12"/>
      <c r="P632" s="12"/>
      <c r="Q632" s="12"/>
    </row>
    <row r="633" spans="14:17" ht="15.75" customHeight="1" x14ac:dyDescent="0.2">
      <c r="N633" s="12"/>
      <c r="O633" s="12"/>
      <c r="P633" s="12"/>
      <c r="Q633" s="12"/>
    </row>
    <row r="634" spans="14:17" ht="15.75" customHeight="1" x14ac:dyDescent="0.2">
      <c r="N634" s="12"/>
      <c r="O634" s="12"/>
      <c r="P634" s="12"/>
      <c r="Q634" s="12"/>
    </row>
    <row r="635" spans="14:17" ht="15.75" customHeight="1" x14ac:dyDescent="0.2">
      <c r="N635" s="12"/>
      <c r="O635" s="12"/>
      <c r="P635" s="12"/>
      <c r="Q635" s="12"/>
    </row>
    <row r="636" spans="14:17" ht="15.75" customHeight="1" x14ac:dyDescent="0.2">
      <c r="N636" s="12"/>
      <c r="O636" s="12"/>
      <c r="P636" s="12"/>
      <c r="Q636" s="12"/>
    </row>
    <row r="637" spans="14:17" ht="15.75" customHeight="1" x14ac:dyDescent="0.2">
      <c r="N637" s="12"/>
      <c r="O637" s="12"/>
      <c r="P637" s="12"/>
      <c r="Q637" s="12"/>
    </row>
    <row r="638" spans="14:17" ht="15.75" customHeight="1" x14ac:dyDescent="0.2">
      <c r="N638" s="12"/>
      <c r="O638" s="12"/>
      <c r="P638" s="12"/>
      <c r="Q638" s="12"/>
    </row>
    <row r="639" spans="14:17" ht="15.75" customHeight="1" x14ac:dyDescent="0.2">
      <c r="N639" s="12"/>
      <c r="O639" s="12"/>
      <c r="P639" s="12"/>
      <c r="Q639" s="12"/>
    </row>
    <row r="640" spans="14:17" ht="15.75" customHeight="1" x14ac:dyDescent="0.2">
      <c r="N640" s="12"/>
      <c r="O640" s="12"/>
      <c r="P640" s="12"/>
      <c r="Q640" s="12"/>
    </row>
    <row r="641" spans="14:17" ht="15.75" customHeight="1" x14ac:dyDescent="0.2">
      <c r="N641" s="12"/>
      <c r="O641" s="12"/>
      <c r="P641" s="12"/>
      <c r="Q641" s="12"/>
    </row>
    <row r="642" spans="14:17" ht="15.75" customHeight="1" x14ac:dyDescent="0.2">
      <c r="N642" s="12"/>
      <c r="O642" s="12"/>
      <c r="P642" s="12"/>
      <c r="Q642" s="12"/>
    </row>
    <row r="643" spans="14:17" ht="15.75" customHeight="1" x14ac:dyDescent="0.2">
      <c r="N643" s="12"/>
      <c r="O643" s="12"/>
      <c r="P643" s="12"/>
      <c r="Q643" s="12"/>
    </row>
    <row r="644" spans="14:17" ht="15.75" customHeight="1" x14ac:dyDescent="0.2">
      <c r="N644" s="12"/>
      <c r="O644" s="12"/>
      <c r="P644" s="12"/>
      <c r="Q644" s="12"/>
    </row>
    <row r="645" spans="14:17" ht="15.75" customHeight="1" x14ac:dyDescent="0.2">
      <c r="N645" s="12"/>
      <c r="O645" s="12"/>
      <c r="P645" s="12"/>
      <c r="Q645" s="12"/>
    </row>
    <row r="646" spans="14:17" ht="15.75" customHeight="1" x14ac:dyDescent="0.2">
      <c r="N646" s="12"/>
      <c r="O646" s="12"/>
      <c r="P646" s="12"/>
      <c r="Q646" s="12"/>
    </row>
    <row r="647" spans="14:17" ht="15.75" customHeight="1" x14ac:dyDescent="0.2">
      <c r="N647" s="12"/>
      <c r="O647" s="12"/>
      <c r="P647" s="12"/>
      <c r="Q647" s="12"/>
    </row>
    <row r="648" spans="14:17" ht="15.75" customHeight="1" x14ac:dyDescent="0.2">
      <c r="N648" s="12"/>
      <c r="O648" s="12"/>
      <c r="P648" s="12"/>
      <c r="Q648" s="12"/>
    </row>
    <row r="649" spans="14:17" ht="15.75" customHeight="1" x14ac:dyDescent="0.2">
      <c r="N649" s="12"/>
      <c r="O649" s="12"/>
      <c r="P649" s="12"/>
      <c r="Q649" s="12"/>
    </row>
    <row r="650" spans="14:17" ht="15.75" customHeight="1" x14ac:dyDescent="0.2">
      <c r="N650" s="12"/>
      <c r="O650" s="12"/>
      <c r="P650" s="12"/>
      <c r="Q650" s="12"/>
    </row>
    <row r="651" spans="14:17" ht="15.75" customHeight="1" x14ac:dyDescent="0.2">
      <c r="N651" s="12"/>
      <c r="O651" s="12"/>
      <c r="P651" s="12"/>
      <c r="Q651" s="12"/>
    </row>
    <row r="652" spans="14:17" ht="15.75" customHeight="1" x14ac:dyDescent="0.2">
      <c r="N652" s="12"/>
      <c r="O652" s="12"/>
      <c r="P652" s="12"/>
      <c r="Q652" s="12"/>
    </row>
    <row r="653" spans="14:17" ht="15.75" customHeight="1" x14ac:dyDescent="0.2">
      <c r="N653" s="12"/>
      <c r="O653" s="12"/>
      <c r="P653" s="12"/>
      <c r="Q653" s="12"/>
    </row>
    <row r="654" spans="14:17" ht="15.75" customHeight="1" x14ac:dyDescent="0.2">
      <c r="N654" s="12"/>
      <c r="O654" s="12"/>
      <c r="P654" s="12"/>
      <c r="Q654" s="12"/>
    </row>
    <row r="655" spans="14:17" ht="15.75" customHeight="1" x14ac:dyDescent="0.2">
      <c r="N655" s="12"/>
      <c r="O655" s="12"/>
      <c r="P655" s="12"/>
      <c r="Q655" s="12"/>
    </row>
    <row r="656" spans="14:17" ht="15.75" customHeight="1" x14ac:dyDescent="0.2">
      <c r="N656" s="12"/>
      <c r="O656" s="12"/>
      <c r="P656" s="12"/>
      <c r="Q656" s="12"/>
    </row>
    <row r="657" spans="14:17" ht="15.75" customHeight="1" x14ac:dyDescent="0.2">
      <c r="N657" s="12"/>
      <c r="O657" s="12"/>
      <c r="P657" s="12"/>
      <c r="Q657" s="12"/>
    </row>
    <row r="658" spans="14:17" ht="15.75" customHeight="1" x14ac:dyDescent="0.2">
      <c r="N658" s="12"/>
      <c r="O658" s="12"/>
      <c r="P658" s="12"/>
      <c r="Q658" s="12"/>
    </row>
    <row r="659" spans="14:17" ht="15.75" customHeight="1" x14ac:dyDescent="0.2">
      <c r="N659" s="12"/>
      <c r="O659" s="12"/>
      <c r="P659" s="12"/>
      <c r="Q659" s="12"/>
    </row>
    <row r="660" spans="14:17" ht="15.75" customHeight="1" x14ac:dyDescent="0.2">
      <c r="N660" s="12"/>
      <c r="O660" s="12"/>
      <c r="P660" s="12"/>
      <c r="Q660" s="12"/>
    </row>
    <row r="661" spans="14:17" ht="15.75" customHeight="1" x14ac:dyDescent="0.2">
      <c r="N661" s="12"/>
      <c r="O661" s="12"/>
      <c r="P661" s="12"/>
      <c r="Q661" s="12"/>
    </row>
    <row r="662" spans="14:17" ht="15.75" customHeight="1" x14ac:dyDescent="0.2">
      <c r="N662" s="12"/>
      <c r="O662" s="12"/>
      <c r="P662" s="12"/>
      <c r="Q662" s="12"/>
    </row>
    <row r="663" spans="14:17" ht="15.75" customHeight="1" x14ac:dyDescent="0.2">
      <c r="N663" s="12"/>
      <c r="O663" s="12"/>
      <c r="P663" s="12"/>
      <c r="Q663" s="12"/>
    </row>
    <row r="664" spans="14:17" ht="15.75" customHeight="1" x14ac:dyDescent="0.2">
      <c r="N664" s="12"/>
      <c r="O664" s="12"/>
      <c r="P664" s="12"/>
      <c r="Q664" s="12"/>
    </row>
    <row r="665" spans="14:17" ht="15.75" customHeight="1" x14ac:dyDescent="0.2">
      <c r="N665" s="12"/>
      <c r="O665" s="12"/>
      <c r="P665" s="12"/>
      <c r="Q665" s="12"/>
    </row>
    <row r="666" spans="14:17" ht="15.75" customHeight="1" x14ac:dyDescent="0.2">
      <c r="N666" s="12"/>
      <c r="O666" s="12"/>
      <c r="P666" s="12"/>
      <c r="Q666" s="12"/>
    </row>
    <row r="667" spans="14:17" ht="15.75" customHeight="1" x14ac:dyDescent="0.2">
      <c r="N667" s="12"/>
      <c r="O667" s="12"/>
      <c r="P667" s="12"/>
      <c r="Q667" s="12"/>
    </row>
    <row r="668" spans="14:17" ht="15.75" customHeight="1" x14ac:dyDescent="0.2">
      <c r="N668" s="12"/>
      <c r="O668" s="12"/>
      <c r="P668" s="12"/>
      <c r="Q668" s="12"/>
    </row>
    <row r="669" spans="14:17" ht="15.75" customHeight="1" x14ac:dyDescent="0.2">
      <c r="N669" s="12"/>
      <c r="O669" s="12"/>
      <c r="P669" s="12"/>
      <c r="Q669" s="12"/>
    </row>
    <row r="670" spans="14:17" ht="15.75" customHeight="1" x14ac:dyDescent="0.2">
      <c r="N670" s="12"/>
      <c r="O670" s="12"/>
      <c r="P670" s="12"/>
      <c r="Q670" s="12"/>
    </row>
    <row r="671" spans="14:17" ht="15.75" customHeight="1" x14ac:dyDescent="0.2">
      <c r="N671" s="12"/>
      <c r="O671" s="12"/>
      <c r="P671" s="12"/>
      <c r="Q671" s="12"/>
    </row>
    <row r="672" spans="14:17" ht="15.75" customHeight="1" x14ac:dyDescent="0.2">
      <c r="N672" s="12"/>
      <c r="O672" s="12"/>
      <c r="P672" s="12"/>
      <c r="Q672" s="12"/>
    </row>
    <row r="673" spans="14:17" ht="15.75" customHeight="1" x14ac:dyDescent="0.2">
      <c r="N673" s="12"/>
      <c r="O673" s="12"/>
      <c r="P673" s="12"/>
      <c r="Q673" s="12"/>
    </row>
    <row r="674" spans="14:17" ht="15.75" customHeight="1" x14ac:dyDescent="0.2">
      <c r="N674" s="12"/>
      <c r="O674" s="12"/>
      <c r="P674" s="12"/>
      <c r="Q674" s="12"/>
    </row>
    <row r="675" spans="14:17" ht="15.75" customHeight="1" x14ac:dyDescent="0.2">
      <c r="N675" s="12"/>
      <c r="O675" s="12"/>
      <c r="P675" s="12"/>
      <c r="Q675" s="12"/>
    </row>
    <row r="676" spans="14:17" ht="15.75" customHeight="1" x14ac:dyDescent="0.2">
      <c r="N676" s="12"/>
      <c r="O676" s="12"/>
      <c r="P676" s="12"/>
      <c r="Q676" s="12"/>
    </row>
    <row r="677" spans="14:17" ht="15.75" customHeight="1" x14ac:dyDescent="0.2">
      <c r="N677" s="12"/>
      <c r="O677" s="12"/>
      <c r="P677" s="12"/>
      <c r="Q677" s="12"/>
    </row>
    <row r="678" spans="14:17" ht="15.75" customHeight="1" x14ac:dyDescent="0.2">
      <c r="N678" s="12"/>
      <c r="O678" s="12"/>
      <c r="P678" s="12"/>
      <c r="Q678" s="12"/>
    </row>
    <row r="679" spans="14:17" ht="15.75" customHeight="1" x14ac:dyDescent="0.2">
      <c r="N679" s="12"/>
      <c r="O679" s="12"/>
      <c r="P679" s="12"/>
      <c r="Q679" s="12"/>
    </row>
    <row r="680" spans="14:17" ht="15.75" customHeight="1" x14ac:dyDescent="0.2">
      <c r="N680" s="12"/>
      <c r="O680" s="12"/>
      <c r="P680" s="12"/>
      <c r="Q680" s="12"/>
    </row>
    <row r="681" spans="14:17" ht="15.75" customHeight="1" x14ac:dyDescent="0.2">
      <c r="N681" s="12"/>
      <c r="O681" s="12"/>
      <c r="P681" s="12"/>
      <c r="Q681" s="12"/>
    </row>
    <row r="682" spans="14:17" ht="15.75" customHeight="1" x14ac:dyDescent="0.2">
      <c r="N682" s="12"/>
      <c r="O682" s="12"/>
      <c r="P682" s="12"/>
      <c r="Q682" s="12"/>
    </row>
    <row r="683" spans="14:17" ht="15.75" customHeight="1" x14ac:dyDescent="0.2">
      <c r="N683" s="12"/>
      <c r="O683" s="12"/>
      <c r="P683" s="12"/>
      <c r="Q683" s="12"/>
    </row>
    <row r="684" spans="14:17" ht="15.75" customHeight="1" x14ac:dyDescent="0.2">
      <c r="N684" s="12"/>
      <c r="O684" s="12"/>
      <c r="P684" s="12"/>
      <c r="Q684" s="12"/>
    </row>
    <row r="685" spans="14:17" ht="15.75" customHeight="1" x14ac:dyDescent="0.2">
      <c r="N685" s="12"/>
      <c r="O685" s="12"/>
      <c r="P685" s="12"/>
      <c r="Q685" s="12"/>
    </row>
    <row r="686" spans="14:17" ht="15.75" customHeight="1" x14ac:dyDescent="0.2">
      <c r="N686" s="12"/>
      <c r="O686" s="12"/>
      <c r="P686" s="12"/>
      <c r="Q686" s="12"/>
    </row>
    <row r="687" spans="14:17" ht="15.75" customHeight="1" x14ac:dyDescent="0.2">
      <c r="N687" s="12"/>
      <c r="O687" s="12"/>
      <c r="P687" s="12"/>
      <c r="Q687" s="12"/>
    </row>
    <row r="688" spans="14:17" ht="15.75" customHeight="1" x14ac:dyDescent="0.2">
      <c r="N688" s="12"/>
      <c r="O688" s="12"/>
      <c r="P688" s="12"/>
      <c r="Q688" s="12"/>
    </row>
    <row r="689" spans="14:17" ht="15.75" customHeight="1" x14ac:dyDescent="0.2">
      <c r="N689" s="12"/>
      <c r="O689" s="12"/>
      <c r="P689" s="12"/>
      <c r="Q689" s="12"/>
    </row>
    <row r="690" spans="14:17" ht="15.75" customHeight="1" x14ac:dyDescent="0.2">
      <c r="N690" s="12"/>
      <c r="O690" s="12"/>
      <c r="P690" s="12"/>
      <c r="Q690" s="12"/>
    </row>
    <row r="691" spans="14:17" ht="15.75" customHeight="1" x14ac:dyDescent="0.2">
      <c r="N691" s="12"/>
      <c r="O691" s="12"/>
      <c r="P691" s="12"/>
      <c r="Q691" s="12"/>
    </row>
    <row r="692" spans="14:17" ht="15.75" customHeight="1" x14ac:dyDescent="0.2">
      <c r="N692" s="12"/>
      <c r="O692" s="12"/>
      <c r="P692" s="12"/>
      <c r="Q692" s="12"/>
    </row>
    <row r="693" spans="14:17" ht="15.75" customHeight="1" x14ac:dyDescent="0.2">
      <c r="N693" s="12"/>
      <c r="O693" s="12"/>
      <c r="P693" s="12"/>
      <c r="Q693" s="12"/>
    </row>
    <row r="694" spans="14:17" ht="15.75" customHeight="1" x14ac:dyDescent="0.2">
      <c r="N694" s="12"/>
      <c r="O694" s="12"/>
      <c r="P694" s="12"/>
      <c r="Q694" s="12"/>
    </row>
    <row r="695" spans="14:17" ht="15.75" customHeight="1" x14ac:dyDescent="0.2">
      <c r="N695" s="12"/>
      <c r="O695" s="12"/>
      <c r="P695" s="12"/>
      <c r="Q695" s="12"/>
    </row>
    <row r="696" spans="14:17" ht="15.75" customHeight="1" x14ac:dyDescent="0.2">
      <c r="N696" s="12"/>
      <c r="O696" s="12"/>
      <c r="P696" s="12"/>
      <c r="Q696" s="12"/>
    </row>
    <row r="697" spans="14:17" ht="15.75" customHeight="1" x14ac:dyDescent="0.2">
      <c r="N697" s="12"/>
      <c r="O697" s="12"/>
      <c r="P697" s="12"/>
      <c r="Q697" s="12"/>
    </row>
    <row r="698" spans="14:17" ht="15.75" customHeight="1" x14ac:dyDescent="0.2">
      <c r="N698" s="12"/>
      <c r="O698" s="12"/>
      <c r="P698" s="12"/>
      <c r="Q698" s="12"/>
    </row>
    <row r="699" spans="14:17" ht="15.75" customHeight="1" x14ac:dyDescent="0.2">
      <c r="N699" s="12"/>
      <c r="O699" s="12"/>
      <c r="P699" s="12"/>
      <c r="Q699" s="12"/>
    </row>
    <row r="700" spans="14:17" ht="15.75" customHeight="1" x14ac:dyDescent="0.2">
      <c r="N700" s="12"/>
      <c r="O700" s="12"/>
      <c r="P700" s="12"/>
      <c r="Q700" s="12"/>
    </row>
    <row r="701" spans="14:17" ht="15.75" customHeight="1" x14ac:dyDescent="0.2">
      <c r="N701" s="12"/>
      <c r="O701" s="12"/>
      <c r="P701" s="12"/>
      <c r="Q701" s="12"/>
    </row>
    <row r="702" spans="14:17" ht="15.75" customHeight="1" x14ac:dyDescent="0.2">
      <c r="N702" s="12"/>
      <c r="O702" s="12"/>
      <c r="P702" s="12"/>
      <c r="Q702" s="12"/>
    </row>
    <row r="703" spans="14:17" ht="15.75" customHeight="1" x14ac:dyDescent="0.2">
      <c r="N703" s="12"/>
      <c r="O703" s="12"/>
      <c r="P703" s="12"/>
      <c r="Q703" s="12"/>
    </row>
    <row r="704" spans="14:17" ht="15.75" customHeight="1" x14ac:dyDescent="0.2">
      <c r="N704" s="12"/>
      <c r="O704" s="12"/>
      <c r="P704" s="12"/>
      <c r="Q704" s="12"/>
    </row>
    <row r="705" spans="14:17" ht="15.75" customHeight="1" x14ac:dyDescent="0.2">
      <c r="N705" s="12"/>
      <c r="O705" s="12"/>
      <c r="P705" s="12"/>
      <c r="Q705" s="12"/>
    </row>
    <row r="706" spans="14:17" ht="15.75" customHeight="1" x14ac:dyDescent="0.2">
      <c r="N706" s="12"/>
      <c r="O706" s="12"/>
      <c r="P706" s="12"/>
      <c r="Q706" s="12"/>
    </row>
    <row r="707" spans="14:17" ht="15.75" customHeight="1" x14ac:dyDescent="0.2">
      <c r="N707" s="12"/>
      <c r="O707" s="12"/>
      <c r="P707" s="12"/>
      <c r="Q707" s="12"/>
    </row>
    <row r="708" spans="14:17" ht="15.75" customHeight="1" x14ac:dyDescent="0.2">
      <c r="N708" s="12"/>
      <c r="O708" s="12"/>
      <c r="P708" s="12"/>
      <c r="Q708" s="12"/>
    </row>
    <row r="709" spans="14:17" ht="15.75" customHeight="1" x14ac:dyDescent="0.2">
      <c r="N709" s="12"/>
      <c r="O709" s="12"/>
      <c r="P709" s="12"/>
      <c r="Q709" s="12"/>
    </row>
    <row r="710" spans="14:17" ht="15.75" customHeight="1" x14ac:dyDescent="0.2">
      <c r="N710" s="12"/>
      <c r="O710" s="12"/>
      <c r="P710" s="12"/>
      <c r="Q710" s="12"/>
    </row>
    <row r="711" spans="14:17" ht="15.75" customHeight="1" x14ac:dyDescent="0.2">
      <c r="N711" s="12"/>
      <c r="O711" s="12"/>
      <c r="P711" s="12"/>
      <c r="Q711" s="12"/>
    </row>
    <row r="712" spans="14:17" ht="15.75" customHeight="1" x14ac:dyDescent="0.2">
      <c r="N712" s="12"/>
      <c r="O712" s="12"/>
      <c r="P712" s="12"/>
      <c r="Q712" s="12"/>
    </row>
    <row r="713" spans="14:17" ht="15.75" customHeight="1" x14ac:dyDescent="0.2">
      <c r="N713" s="12"/>
      <c r="O713" s="12"/>
      <c r="P713" s="12"/>
      <c r="Q713" s="12"/>
    </row>
    <row r="714" spans="14:17" ht="15.75" customHeight="1" x14ac:dyDescent="0.2">
      <c r="N714" s="12"/>
      <c r="O714" s="12"/>
      <c r="P714" s="12"/>
      <c r="Q714" s="12"/>
    </row>
    <row r="715" spans="14:17" ht="15.75" customHeight="1" x14ac:dyDescent="0.2">
      <c r="N715" s="12"/>
      <c r="O715" s="12"/>
      <c r="P715" s="12"/>
      <c r="Q715" s="12"/>
    </row>
    <row r="716" spans="14:17" ht="15.75" customHeight="1" x14ac:dyDescent="0.2">
      <c r="N716" s="12"/>
      <c r="O716" s="12"/>
      <c r="P716" s="12"/>
      <c r="Q716" s="12"/>
    </row>
    <row r="717" spans="14:17" ht="15.75" customHeight="1" x14ac:dyDescent="0.2">
      <c r="N717" s="12"/>
      <c r="O717" s="12"/>
      <c r="P717" s="12"/>
      <c r="Q717" s="12"/>
    </row>
    <row r="718" spans="14:17" ht="15.75" customHeight="1" x14ac:dyDescent="0.2">
      <c r="N718" s="12"/>
      <c r="O718" s="12"/>
      <c r="P718" s="12"/>
      <c r="Q718" s="12"/>
    </row>
    <row r="719" spans="14:17" ht="15.75" customHeight="1" x14ac:dyDescent="0.2">
      <c r="N719" s="12"/>
      <c r="O719" s="12"/>
      <c r="P719" s="12"/>
      <c r="Q719" s="12"/>
    </row>
    <row r="720" spans="14:17" ht="15.75" customHeight="1" x14ac:dyDescent="0.2">
      <c r="N720" s="12"/>
      <c r="O720" s="12"/>
      <c r="P720" s="12"/>
      <c r="Q720" s="12"/>
    </row>
    <row r="721" spans="14:17" ht="15.75" customHeight="1" x14ac:dyDescent="0.2">
      <c r="N721" s="12"/>
      <c r="O721" s="12"/>
      <c r="P721" s="12"/>
      <c r="Q721" s="12"/>
    </row>
    <row r="722" spans="14:17" ht="15.75" customHeight="1" x14ac:dyDescent="0.2">
      <c r="N722" s="12"/>
      <c r="O722" s="12"/>
      <c r="P722" s="12"/>
      <c r="Q722" s="12"/>
    </row>
    <row r="723" spans="14:17" ht="15.75" customHeight="1" x14ac:dyDescent="0.2">
      <c r="N723" s="12"/>
      <c r="O723" s="12"/>
      <c r="P723" s="12"/>
      <c r="Q723" s="12"/>
    </row>
    <row r="724" spans="14:17" ht="15.75" customHeight="1" x14ac:dyDescent="0.2">
      <c r="N724" s="12"/>
      <c r="O724" s="12"/>
      <c r="P724" s="12"/>
      <c r="Q724" s="12"/>
    </row>
    <row r="725" spans="14:17" ht="15.75" customHeight="1" x14ac:dyDescent="0.2">
      <c r="N725" s="12"/>
      <c r="O725" s="12"/>
      <c r="P725" s="12"/>
      <c r="Q725" s="12"/>
    </row>
    <row r="726" spans="14:17" ht="15.75" customHeight="1" x14ac:dyDescent="0.2">
      <c r="N726" s="12"/>
      <c r="O726" s="12"/>
      <c r="P726" s="12"/>
      <c r="Q726" s="12"/>
    </row>
    <row r="727" spans="14:17" ht="15.75" customHeight="1" x14ac:dyDescent="0.2">
      <c r="N727" s="12"/>
      <c r="O727" s="12"/>
      <c r="P727" s="12"/>
      <c r="Q727" s="12"/>
    </row>
    <row r="728" spans="14:17" ht="15.75" customHeight="1" x14ac:dyDescent="0.2">
      <c r="N728" s="12"/>
      <c r="O728" s="12"/>
      <c r="P728" s="12"/>
      <c r="Q728" s="12"/>
    </row>
    <row r="729" spans="14:17" ht="15.75" customHeight="1" x14ac:dyDescent="0.2">
      <c r="N729" s="12"/>
      <c r="O729" s="12"/>
      <c r="P729" s="12"/>
      <c r="Q729" s="12"/>
    </row>
    <row r="730" spans="14:17" ht="15.75" customHeight="1" x14ac:dyDescent="0.2">
      <c r="N730" s="12"/>
      <c r="O730" s="12"/>
      <c r="P730" s="12"/>
      <c r="Q730" s="12"/>
    </row>
    <row r="731" spans="14:17" ht="15.75" customHeight="1" x14ac:dyDescent="0.2">
      <c r="N731" s="12"/>
      <c r="O731" s="12"/>
      <c r="P731" s="12"/>
      <c r="Q731" s="12"/>
    </row>
    <row r="732" spans="14:17" ht="15.75" customHeight="1" x14ac:dyDescent="0.2">
      <c r="N732" s="12"/>
      <c r="O732" s="12"/>
      <c r="P732" s="12"/>
      <c r="Q732" s="12"/>
    </row>
    <row r="733" spans="14:17" ht="15.75" customHeight="1" x14ac:dyDescent="0.2">
      <c r="N733" s="12"/>
      <c r="O733" s="12"/>
      <c r="P733" s="12"/>
      <c r="Q733" s="12"/>
    </row>
    <row r="734" spans="14:17" ht="15.75" customHeight="1" x14ac:dyDescent="0.2">
      <c r="N734" s="12"/>
      <c r="O734" s="12"/>
      <c r="P734" s="12"/>
      <c r="Q734" s="12"/>
    </row>
    <row r="735" spans="14:17" ht="15.75" customHeight="1" x14ac:dyDescent="0.2">
      <c r="N735" s="12"/>
      <c r="O735" s="12"/>
      <c r="P735" s="12"/>
      <c r="Q735" s="12"/>
    </row>
    <row r="736" spans="14:17" ht="15.75" customHeight="1" x14ac:dyDescent="0.2">
      <c r="N736" s="12"/>
      <c r="O736" s="12"/>
      <c r="P736" s="12"/>
      <c r="Q736" s="12"/>
    </row>
    <row r="737" spans="14:17" ht="15.75" customHeight="1" x14ac:dyDescent="0.2">
      <c r="N737" s="12"/>
      <c r="O737" s="12"/>
      <c r="P737" s="12"/>
      <c r="Q737" s="12"/>
    </row>
    <row r="738" spans="14:17" ht="15.75" customHeight="1" x14ac:dyDescent="0.2">
      <c r="N738" s="12"/>
      <c r="O738" s="12"/>
      <c r="P738" s="12"/>
      <c r="Q738" s="12"/>
    </row>
    <row r="739" spans="14:17" ht="15.75" customHeight="1" x14ac:dyDescent="0.2">
      <c r="N739" s="12"/>
      <c r="O739" s="12"/>
      <c r="P739" s="12"/>
      <c r="Q739" s="12"/>
    </row>
    <row r="740" spans="14:17" ht="15.75" customHeight="1" x14ac:dyDescent="0.2">
      <c r="N740" s="12"/>
      <c r="O740" s="12"/>
      <c r="P740" s="12"/>
      <c r="Q740" s="12"/>
    </row>
    <row r="741" spans="14:17" ht="15.75" customHeight="1" x14ac:dyDescent="0.2">
      <c r="N741" s="12"/>
      <c r="O741" s="12"/>
      <c r="P741" s="12"/>
      <c r="Q741" s="12"/>
    </row>
    <row r="742" spans="14:17" ht="15.75" customHeight="1" x14ac:dyDescent="0.2">
      <c r="N742" s="12"/>
      <c r="O742" s="12"/>
      <c r="P742" s="12"/>
      <c r="Q742" s="12"/>
    </row>
    <row r="743" spans="14:17" ht="15.75" customHeight="1" x14ac:dyDescent="0.2">
      <c r="N743" s="12"/>
      <c r="O743" s="12"/>
      <c r="P743" s="12"/>
      <c r="Q743" s="12"/>
    </row>
    <row r="744" spans="14:17" ht="15.75" customHeight="1" x14ac:dyDescent="0.2">
      <c r="N744" s="12"/>
      <c r="O744" s="12"/>
      <c r="P744" s="12"/>
      <c r="Q744" s="12"/>
    </row>
    <row r="745" spans="14:17" ht="15.75" customHeight="1" x14ac:dyDescent="0.2">
      <c r="N745" s="12"/>
      <c r="O745" s="12"/>
      <c r="P745" s="12"/>
      <c r="Q745" s="12"/>
    </row>
    <row r="746" spans="14:17" ht="15.75" customHeight="1" x14ac:dyDescent="0.2">
      <c r="N746" s="12"/>
      <c r="O746" s="12"/>
      <c r="P746" s="12"/>
      <c r="Q746" s="12"/>
    </row>
    <row r="747" spans="14:17" ht="15.75" customHeight="1" x14ac:dyDescent="0.2">
      <c r="N747" s="12"/>
      <c r="O747" s="12"/>
      <c r="P747" s="12"/>
      <c r="Q747" s="12"/>
    </row>
    <row r="748" spans="14:17" ht="15.75" customHeight="1" x14ac:dyDescent="0.2">
      <c r="N748" s="12"/>
      <c r="O748" s="12"/>
      <c r="P748" s="12"/>
      <c r="Q748" s="12"/>
    </row>
    <row r="749" spans="14:17" ht="15.75" customHeight="1" x14ac:dyDescent="0.2">
      <c r="N749" s="12"/>
      <c r="O749" s="12"/>
      <c r="P749" s="12"/>
      <c r="Q749" s="12"/>
    </row>
    <row r="750" spans="14:17" ht="15.75" customHeight="1" x14ac:dyDescent="0.2">
      <c r="N750" s="12"/>
      <c r="O750" s="12"/>
      <c r="P750" s="12"/>
      <c r="Q750" s="12"/>
    </row>
    <row r="751" spans="14:17" ht="15.75" customHeight="1" x14ac:dyDescent="0.2">
      <c r="N751" s="12"/>
      <c r="O751" s="12"/>
      <c r="P751" s="12"/>
      <c r="Q751" s="12"/>
    </row>
    <row r="752" spans="14:17" ht="15.75" customHeight="1" x14ac:dyDescent="0.2">
      <c r="N752" s="12"/>
      <c r="O752" s="12"/>
      <c r="P752" s="12"/>
      <c r="Q752" s="12"/>
    </row>
    <row r="753" spans="14:17" ht="15.75" customHeight="1" x14ac:dyDescent="0.2">
      <c r="N753" s="12"/>
      <c r="O753" s="12"/>
      <c r="P753" s="12"/>
      <c r="Q753" s="12"/>
    </row>
    <row r="754" spans="14:17" ht="15.75" customHeight="1" x14ac:dyDescent="0.2">
      <c r="N754" s="12"/>
      <c r="O754" s="12"/>
      <c r="P754" s="12"/>
      <c r="Q754" s="12"/>
    </row>
    <row r="755" spans="14:17" ht="15.75" customHeight="1" x14ac:dyDescent="0.2">
      <c r="N755" s="12"/>
      <c r="O755" s="12"/>
      <c r="P755" s="12"/>
      <c r="Q755" s="12"/>
    </row>
    <row r="756" spans="14:17" ht="15.75" customHeight="1" x14ac:dyDescent="0.2">
      <c r="N756" s="12"/>
      <c r="O756" s="12"/>
      <c r="P756" s="12"/>
      <c r="Q756" s="12"/>
    </row>
    <row r="757" spans="14:17" ht="15.75" customHeight="1" x14ac:dyDescent="0.2">
      <c r="N757" s="12"/>
      <c r="O757" s="12"/>
      <c r="P757" s="12"/>
      <c r="Q757" s="12"/>
    </row>
    <row r="758" spans="14:17" ht="15.75" customHeight="1" x14ac:dyDescent="0.2">
      <c r="N758" s="12"/>
      <c r="O758" s="12"/>
      <c r="P758" s="12"/>
      <c r="Q758" s="12"/>
    </row>
    <row r="759" spans="14:17" ht="15.75" customHeight="1" x14ac:dyDescent="0.2">
      <c r="N759" s="12"/>
      <c r="O759" s="12"/>
      <c r="P759" s="12"/>
      <c r="Q759" s="12"/>
    </row>
    <row r="760" spans="14:17" ht="15.75" customHeight="1" x14ac:dyDescent="0.2">
      <c r="N760" s="12"/>
      <c r="O760" s="12"/>
      <c r="P760" s="12"/>
      <c r="Q760" s="12"/>
    </row>
    <row r="761" spans="14:17" ht="15.75" customHeight="1" x14ac:dyDescent="0.2">
      <c r="N761" s="12"/>
      <c r="O761" s="12"/>
      <c r="P761" s="12"/>
      <c r="Q761" s="12"/>
    </row>
    <row r="762" spans="14:17" ht="15.75" customHeight="1" x14ac:dyDescent="0.2">
      <c r="N762" s="12"/>
      <c r="O762" s="12"/>
      <c r="P762" s="12"/>
      <c r="Q762" s="12"/>
    </row>
    <row r="763" spans="14:17" ht="15.75" customHeight="1" x14ac:dyDescent="0.2">
      <c r="N763" s="12"/>
      <c r="O763" s="12"/>
      <c r="P763" s="12"/>
      <c r="Q763" s="12"/>
    </row>
    <row r="764" spans="14:17" ht="15.75" customHeight="1" x14ac:dyDescent="0.2">
      <c r="N764" s="12"/>
      <c r="O764" s="12"/>
      <c r="P764" s="12"/>
      <c r="Q764" s="12"/>
    </row>
    <row r="765" spans="14:17" ht="15.75" customHeight="1" x14ac:dyDescent="0.2">
      <c r="N765" s="12"/>
      <c r="O765" s="12"/>
      <c r="P765" s="12"/>
      <c r="Q765" s="12"/>
    </row>
    <row r="766" spans="14:17" ht="15.75" customHeight="1" x14ac:dyDescent="0.2">
      <c r="N766" s="12"/>
      <c r="O766" s="12"/>
      <c r="P766" s="12"/>
      <c r="Q766" s="12"/>
    </row>
    <row r="767" spans="14:17" ht="15.75" customHeight="1" x14ac:dyDescent="0.2">
      <c r="N767" s="12"/>
      <c r="O767" s="12"/>
      <c r="P767" s="12"/>
      <c r="Q767" s="12"/>
    </row>
    <row r="768" spans="14:17" ht="15.75" customHeight="1" x14ac:dyDescent="0.2">
      <c r="N768" s="12"/>
      <c r="O768" s="12"/>
      <c r="P768" s="12"/>
      <c r="Q768" s="12"/>
    </row>
    <row r="769" spans="14:17" ht="15.75" customHeight="1" x14ac:dyDescent="0.2">
      <c r="N769" s="12"/>
      <c r="O769" s="12"/>
      <c r="P769" s="12"/>
      <c r="Q769" s="12"/>
    </row>
    <row r="770" spans="14:17" ht="15.75" customHeight="1" x14ac:dyDescent="0.2">
      <c r="N770" s="12"/>
      <c r="O770" s="12"/>
      <c r="P770" s="12"/>
      <c r="Q770" s="12"/>
    </row>
    <row r="771" spans="14:17" ht="15.75" customHeight="1" x14ac:dyDescent="0.2">
      <c r="N771" s="12"/>
      <c r="O771" s="12"/>
      <c r="P771" s="12"/>
      <c r="Q771" s="12"/>
    </row>
    <row r="772" spans="14:17" ht="15.75" customHeight="1" x14ac:dyDescent="0.2">
      <c r="N772" s="12"/>
      <c r="O772" s="12"/>
      <c r="P772" s="12"/>
      <c r="Q772" s="12"/>
    </row>
    <row r="773" spans="14:17" ht="15.75" customHeight="1" x14ac:dyDescent="0.2">
      <c r="N773" s="12"/>
      <c r="O773" s="12"/>
      <c r="P773" s="12"/>
      <c r="Q773" s="12"/>
    </row>
    <row r="774" spans="14:17" ht="15.75" customHeight="1" x14ac:dyDescent="0.2">
      <c r="N774" s="12"/>
      <c r="O774" s="12"/>
      <c r="P774" s="12"/>
      <c r="Q774" s="12"/>
    </row>
    <row r="775" spans="14:17" ht="15.75" customHeight="1" x14ac:dyDescent="0.2">
      <c r="N775" s="12"/>
      <c r="O775" s="12"/>
      <c r="P775" s="12"/>
      <c r="Q775" s="12"/>
    </row>
    <row r="776" spans="14:17" ht="15.75" customHeight="1" x14ac:dyDescent="0.2">
      <c r="N776" s="12"/>
      <c r="O776" s="12"/>
      <c r="P776" s="12"/>
      <c r="Q776" s="12"/>
    </row>
    <row r="777" spans="14:17" ht="15.75" customHeight="1" x14ac:dyDescent="0.2">
      <c r="N777" s="12"/>
      <c r="O777" s="12"/>
      <c r="P777" s="12"/>
      <c r="Q777" s="12"/>
    </row>
    <row r="778" spans="14:17" ht="15.75" customHeight="1" x14ac:dyDescent="0.2">
      <c r="N778" s="12"/>
      <c r="O778" s="12"/>
      <c r="P778" s="12"/>
      <c r="Q778" s="12"/>
    </row>
    <row r="779" spans="14:17" ht="15.75" customHeight="1" x14ac:dyDescent="0.2">
      <c r="N779" s="12"/>
      <c r="O779" s="12"/>
      <c r="P779" s="12"/>
      <c r="Q779" s="12"/>
    </row>
    <row r="780" spans="14:17" ht="15.75" customHeight="1" x14ac:dyDescent="0.2">
      <c r="N780" s="12"/>
      <c r="O780" s="12"/>
      <c r="P780" s="12"/>
      <c r="Q780" s="12"/>
    </row>
    <row r="781" spans="14:17" ht="15.75" customHeight="1" x14ac:dyDescent="0.2">
      <c r="N781" s="12"/>
      <c r="O781" s="12"/>
      <c r="P781" s="12"/>
      <c r="Q781" s="12"/>
    </row>
    <row r="782" spans="14:17" ht="15.75" customHeight="1" x14ac:dyDescent="0.2">
      <c r="N782" s="12"/>
      <c r="O782" s="12"/>
      <c r="P782" s="12"/>
      <c r="Q782" s="12"/>
    </row>
    <row r="783" spans="14:17" ht="15.75" customHeight="1" x14ac:dyDescent="0.2">
      <c r="N783" s="12"/>
      <c r="O783" s="12"/>
      <c r="P783" s="12"/>
      <c r="Q783" s="12"/>
    </row>
    <row r="784" spans="14:17" ht="15.75" customHeight="1" x14ac:dyDescent="0.2">
      <c r="N784" s="12"/>
      <c r="O784" s="12"/>
      <c r="P784" s="12"/>
      <c r="Q784" s="12"/>
    </row>
    <row r="785" spans="14:17" ht="15.75" customHeight="1" x14ac:dyDescent="0.2">
      <c r="N785" s="12"/>
      <c r="O785" s="12"/>
      <c r="P785" s="12"/>
      <c r="Q785" s="12"/>
    </row>
    <row r="786" spans="14:17" ht="15.75" customHeight="1" x14ac:dyDescent="0.2">
      <c r="N786" s="12"/>
      <c r="O786" s="12"/>
      <c r="P786" s="12"/>
      <c r="Q786" s="12"/>
    </row>
    <row r="787" spans="14:17" ht="15.75" customHeight="1" x14ac:dyDescent="0.2">
      <c r="N787" s="12"/>
      <c r="O787" s="12"/>
      <c r="P787" s="12"/>
      <c r="Q787" s="12"/>
    </row>
    <row r="788" spans="14:17" ht="15.75" customHeight="1" x14ac:dyDescent="0.2">
      <c r="N788" s="12"/>
      <c r="O788" s="12"/>
      <c r="P788" s="12"/>
      <c r="Q788" s="12"/>
    </row>
    <row r="789" spans="14:17" ht="15.75" customHeight="1" x14ac:dyDescent="0.2">
      <c r="N789" s="12"/>
      <c r="O789" s="12"/>
      <c r="P789" s="12"/>
      <c r="Q789" s="12"/>
    </row>
    <row r="790" spans="14:17" ht="15.75" customHeight="1" x14ac:dyDescent="0.2">
      <c r="N790" s="12"/>
      <c r="O790" s="12"/>
      <c r="P790" s="12"/>
      <c r="Q790" s="12"/>
    </row>
    <row r="791" spans="14:17" ht="15.75" customHeight="1" x14ac:dyDescent="0.2">
      <c r="N791" s="12"/>
      <c r="O791" s="12"/>
      <c r="P791" s="12"/>
      <c r="Q791" s="12"/>
    </row>
    <row r="792" spans="14:17" ht="15.75" customHeight="1" x14ac:dyDescent="0.2">
      <c r="N792" s="12"/>
      <c r="O792" s="12"/>
      <c r="P792" s="12"/>
      <c r="Q792" s="12"/>
    </row>
    <row r="793" spans="14:17" ht="15.75" customHeight="1" x14ac:dyDescent="0.2">
      <c r="N793" s="12"/>
      <c r="O793" s="12"/>
      <c r="P793" s="12"/>
      <c r="Q793" s="12"/>
    </row>
    <row r="794" spans="14:17" ht="15.75" customHeight="1" x14ac:dyDescent="0.2">
      <c r="N794" s="12"/>
      <c r="O794" s="12"/>
      <c r="P794" s="12"/>
      <c r="Q794" s="12"/>
    </row>
    <row r="795" spans="14:17" ht="15.75" customHeight="1" x14ac:dyDescent="0.2">
      <c r="N795" s="12"/>
      <c r="O795" s="12"/>
      <c r="P795" s="12"/>
      <c r="Q795" s="12"/>
    </row>
    <row r="796" spans="14:17" ht="15.75" customHeight="1" x14ac:dyDescent="0.2">
      <c r="N796" s="12"/>
      <c r="O796" s="12"/>
      <c r="P796" s="12"/>
      <c r="Q796" s="12"/>
    </row>
    <row r="797" spans="14:17" ht="15.75" customHeight="1" x14ac:dyDescent="0.2">
      <c r="N797" s="12"/>
      <c r="O797" s="12"/>
      <c r="P797" s="12"/>
      <c r="Q797" s="12"/>
    </row>
    <row r="798" spans="14:17" ht="15.75" customHeight="1" x14ac:dyDescent="0.2">
      <c r="N798" s="12"/>
      <c r="O798" s="12"/>
      <c r="P798" s="12"/>
      <c r="Q798" s="12"/>
    </row>
    <row r="799" spans="14:17" ht="15.75" customHeight="1" x14ac:dyDescent="0.2">
      <c r="N799" s="12"/>
      <c r="O799" s="12"/>
      <c r="P799" s="12"/>
      <c r="Q799" s="12"/>
    </row>
    <row r="800" spans="14:17" ht="15.75" customHeight="1" x14ac:dyDescent="0.2">
      <c r="N800" s="12"/>
      <c r="O800" s="12"/>
      <c r="P800" s="12"/>
      <c r="Q800" s="12"/>
    </row>
    <row r="801" spans="14:17" ht="15.75" customHeight="1" x14ac:dyDescent="0.2">
      <c r="N801" s="12"/>
      <c r="O801" s="12"/>
      <c r="P801" s="12"/>
      <c r="Q801" s="12"/>
    </row>
    <row r="802" spans="14:17" ht="15.75" customHeight="1" x14ac:dyDescent="0.2">
      <c r="N802" s="12"/>
      <c r="O802" s="12"/>
      <c r="P802" s="12"/>
      <c r="Q802" s="12"/>
    </row>
    <row r="803" spans="14:17" ht="15.75" customHeight="1" x14ac:dyDescent="0.2">
      <c r="N803" s="12"/>
      <c r="O803" s="12"/>
      <c r="P803" s="12"/>
      <c r="Q803" s="12"/>
    </row>
    <row r="804" spans="14:17" ht="15.75" customHeight="1" x14ac:dyDescent="0.2">
      <c r="N804" s="12"/>
      <c r="O804" s="12"/>
      <c r="P804" s="12"/>
      <c r="Q804" s="12"/>
    </row>
    <row r="805" spans="14:17" ht="15.75" customHeight="1" x14ac:dyDescent="0.2">
      <c r="N805" s="12"/>
      <c r="O805" s="12"/>
      <c r="P805" s="12"/>
      <c r="Q805" s="12"/>
    </row>
    <row r="806" spans="14:17" ht="15.75" customHeight="1" x14ac:dyDescent="0.2">
      <c r="N806" s="12"/>
      <c r="O806" s="12"/>
      <c r="P806" s="12"/>
      <c r="Q806" s="12"/>
    </row>
    <row r="807" spans="14:17" ht="15.75" customHeight="1" x14ac:dyDescent="0.2">
      <c r="N807" s="12"/>
      <c r="O807" s="12"/>
      <c r="P807" s="12"/>
      <c r="Q807" s="12"/>
    </row>
    <row r="808" spans="14:17" ht="15.75" customHeight="1" x14ac:dyDescent="0.2">
      <c r="N808" s="12"/>
      <c r="O808" s="12"/>
      <c r="P808" s="12"/>
      <c r="Q808" s="12"/>
    </row>
    <row r="809" spans="14:17" ht="15.75" customHeight="1" x14ac:dyDescent="0.2">
      <c r="N809" s="12"/>
      <c r="O809" s="12"/>
      <c r="P809" s="12"/>
      <c r="Q809" s="12"/>
    </row>
    <row r="810" spans="14:17" ht="15.75" customHeight="1" x14ac:dyDescent="0.2">
      <c r="N810" s="12"/>
      <c r="O810" s="12"/>
      <c r="P810" s="12"/>
      <c r="Q810" s="12"/>
    </row>
    <row r="811" spans="14:17" ht="15.75" customHeight="1" x14ac:dyDescent="0.2">
      <c r="N811" s="12"/>
      <c r="O811" s="12"/>
      <c r="P811" s="12"/>
      <c r="Q811" s="12"/>
    </row>
    <row r="812" spans="14:17" ht="15.75" customHeight="1" x14ac:dyDescent="0.2">
      <c r="N812" s="12"/>
      <c r="O812" s="12"/>
      <c r="P812" s="12"/>
      <c r="Q812" s="12"/>
    </row>
    <row r="813" spans="14:17" ht="15.75" customHeight="1" x14ac:dyDescent="0.2">
      <c r="N813" s="12"/>
      <c r="O813" s="12"/>
      <c r="P813" s="12"/>
      <c r="Q813" s="12"/>
    </row>
    <row r="814" spans="14:17" ht="15.75" customHeight="1" x14ac:dyDescent="0.2">
      <c r="N814" s="12"/>
      <c r="O814" s="12"/>
      <c r="P814" s="12"/>
      <c r="Q814" s="12"/>
    </row>
    <row r="815" spans="14:17" ht="15.75" customHeight="1" x14ac:dyDescent="0.2">
      <c r="N815" s="12"/>
      <c r="O815" s="12"/>
      <c r="P815" s="12"/>
      <c r="Q815" s="12"/>
    </row>
    <row r="816" spans="14:17" ht="15.75" customHeight="1" x14ac:dyDescent="0.2">
      <c r="N816" s="12"/>
      <c r="O816" s="12"/>
      <c r="P816" s="12"/>
      <c r="Q816" s="12"/>
    </row>
    <row r="817" spans="14:17" ht="15.75" customHeight="1" x14ac:dyDescent="0.2">
      <c r="N817" s="12"/>
      <c r="O817" s="12"/>
      <c r="P817" s="12"/>
      <c r="Q817" s="12"/>
    </row>
    <row r="818" spans="14:17" ht="15.75" customHeight="1" x14ac:dyDescent="0.2">
      <c r="N818" s="12"/>
      <c r="O818" s="12"/>
      <c r="P818" s="12"/>
      <c r="Q818" s="12"/>
    </row>
    <row r="819" spans="14:17" ht="15.75" customHeight="1" x14ac:dyDescent="0.2">
      <c r="N819" s="12"/>
      <c r="O819" s="12"/>
      <c r="P819" s="12"/>
      <c r="Q819" s="12"/>
    </row>
    <row r="820" spans="14:17" ht="15.75" customHeight="1" x14ac:dyDescent="0.2">
      <c r="N820" s="12"/>
      <c r="O820" s="12"/>
      <c r="P820" s="12"/>
      <c r="Q820" s="12"/>
    </row>
    <row r="821" spans="14:17" ht="15.75" customHeight="1" x14ac:dyDescent="0.2">
      <c r="N821" s="12"/>
      <c r="O821" s="12"/>
      <c r="P821" s="12"/>
      <c r="Q821" s="12"/>
    </row>
    <row r="822" spans="14:17" ht="15.75" customHeight="1" x14ac:dyDescent="0.2">
      <c r="N822" s="12"/>
      <c r="O822" s="12"/>
      <c r="P822" s="12"/>
      <c r="Q822" s="12"/>
    </row>
    <row r="823" spans="14:17" ht="15.75" customHeight="1" x14ac:dyDescent="0.2">
      <c r="N823" s="12"/>
      <c r="O823" s="12"/>
      <c r="P823" s="12"/>
      <c r="Q823" s="12"/>
    </row>
    <row r="824" spans="14:17" ht="15.75" customHeight="1" x14ac:dyDescent="0.2">
      <c r="N824" s="12"/>
      <c r="O824" s="12"/>
      <c r="P824" s="12"/>
      <c r="Q824" s="12"/>
    </row>
    <row r="825" spans="14:17" ht="15.75" customHeight="1" x14ac:dyDescent="0.2">
      <c r="N825" s="12"/>
      <c r="O825" s="12"/>
      <c r="P825" s="12"/>
      <c r="Q825" s="12"/>
    </row>
    <row r="826" spans="14:17" ht="15.75" customHeight="1" x14ac:dyDescent="0.2">
      <c r="N826" s="12"/>
      <c r="O826" s="12"/>
      <c r="P826" s="12"/>
      <c r="Q826" s="12"/>
    </row>
    <row r="827" spans="14:17" ht="15.75" customHeight="1" x14ac:dyDescent="0.2">
      <c r="N827" s="12"/>
      <c r="O827" s="12"/>
      <c r="P827" s="12"/>
      <c r="Q827" s="12"/>
    </row>
    <row r="828" spans="14:17" ht="15.75" customHeight="1" x14ac:dyDescent="0.2">
      <c r="N828" s="12"/>
      <c r="O828" s="12"/>
      <c r="P828" s="12"/>
      <c r="Q828" s="12"/>
    </row>
    <row r="829" spans="14:17" ht="15.75" customHeight="1" x14ac:dyDescent="0.2">
      <c r="N829" s="12"/>
      <c r="O829" s="12"/>
      <c r="P829" s="12"/>
      <c r="Q829" s="12"/>
    </row>
    <row r="830" spans="14:17" ht="15.75" customHeight="1" x14ac:dyDescent="0.2">
      <c r="N830" s="12"/>
      <c r="O830" s="12"/>
      <c r="P830" s="12"/>
      <c r="Q830" s="12"/>
    </row>
    <row r="831" spans="14:17" ht="15.75" customHeight="1" x14ac:dyDescent="0.2">
      <c r="N831" s="12"/>
      <c r="O831" s="12"/>
      <c r="P831" s="12"/>
      <c r="Q831" s="12"/>
    </row>
    <row r="832" spans="14:17" ht="15.75" customHeight="1" x14ac:dyDescent="0.2">
      <c r="N832" s="12"/>
      <c r="O832" s="12"/>
      <c r="P832" s="12"/>
      <c r="Q832" s="12"/>
    </row>
    <row r="833" spans="14:17" ht="15.75" customHeight="1" x14ac:dyDescent="0.2">
      <c r="N833" s="12"/>
      <c r="O833" s="12"/>
      <c r="P833" s="12"/>
      <c r="Q833" s="12"/>
    </row>
    <row r="834" spans="14:17" ht="15.75" customHeight="1" x14ac:dyDescent="0.2">
      <c r="N834" s="12"/>
      <c r="O834" s="12"/>
      <c r="P834" s="12"/>
      <c r="Q834" s="12"/>
    </row>
    <row r="835" spans="14:17" ht="15.75" customHeight="1" x14ac:dyDescent="0.2">
      <c r="N835" s="12"/>
      <c r="O835" s="12"/>
      <c r="P835" s="12"/>
      <c r="Q835" s="12"/>
    </row>
    <row r="836" spans="14:17" ht="15.75" customHeight="1" x14ac:dyDescent="0.2">
      <c r="N836" s="12"/>
      <c r="O836" s="12"/>
      <c r="P836" s="12"/>
      <c r="Q836" s="12"/>
    </row>
    <row r="837" spans="14:17" ht="15.75" customHeight="1" x14ac:dyDescent="0.2">
      <c r="N837" s="12"/>
      <c r="O837" s="12"/>
      <c r="P837" s="12"/>
      <c r="Q837" s="12"/>
    </row>
    <row r="838" spans="14:17" ht="15.75" customHeight="1" x14ac:dyDescent="0.2">
      <c r="N838" s="12"/>
      <c r="O838" s="12"/>
      <c r="P838" s="12"/>
      <c r="Q838" s="12"/>
    </row>
    <row r="839" spans="14:17" ht="15.75" customHeight="1" x14ac:dyDescent="0.2">
      <c r="N839" s="12"/>
      <c r="O839" s="12"/>
      <c r="P839" s="12"/>
      <c r="Q839" s="12"/>
    </row>
    <row r="840" spans="14:17" ht="15.75" customHeight="1" x14ac:dyDescent="0.2">
      <c r="N840" s="12"/>
      <c r="O840" s="12"/>
      <c r="P840" s="12"/>
      <c r="Q840" s="12"/>
    </row>
    <row r="841" spans="14:17" ht="15.75" customHeight="1" x14ac:dyDescent="0.2">
      <c r="N841" s="12"/>
      <c r="O841" s="12"/>
      <c r="P841" s="12"/>
      <c r="Q841" s="12"/>
    </row>
    <row r="842" spans="14:17" ht="15.75" customHeight="1" x14ac:dyDescent="0.2">
      <c r="N842" s="12"/>
      <c r="O842" s="12"/>
      <c r="P842" s="12"/>
      <c r="Q842" s="12"/>
    </row>
    <row r="843" spans="14:17" ht="15.75" customHeight="1" x14ac:dyDescent="0.2">
      <c r="N843" s="12"/>
      <c r="O843" s="12"/>
      <c r="P843" s="12"/>
      <c r="Q843" s="12"/>
    </row>
    <row r="844" spans="14:17" ht="15.75" customHeight="1" x14ac:dyDescent="0.2">
      <c r="N844" s="12"/>
      <c r="O844" s="12"/>
      <c r="P844" s="12"/>
      <c r="Q844" s="12"/>
    </row>
    <row r="845" spans="14:17" ht="15.75" customHeight="1" x14ac:dyDescent="0.2">
      <c r="N845" s="12"/>
      <c r="O845" s="12"/>
      <c r="P845" s="12"/>
      <c r="Q845" s="12"/>
    </row>
    <row r="846" spans="14:17" ht="15.75" customHeight="1" x14ac:dyDescent="0.2">
      <c r="N846" s="12"/>
      <c r="O846" s="12"/>
      <c r="P846" s="12"/>
      <c r="Q846" s="12"/>
    </row>
    <row r="847" spans="14:17" ht="15.75" customHeight="1" x14ac:dyDescent="0.2">
      <c r="N847" s="12"/>
      <c r="O847" s="12"/>
      <c r="P847" s="12"/>
      <c r="Q847" s="12"/>
    </row>
    <row r="848" spans="14:17" ht="15.75" customHeight="1" x14ac:dyDescent="0.2">
      <c r="N848" s="12"/>
      <c r="O848" s="12"/>
      <c r="P848" s="12"/>
      <c r="Q848" s="12"/>
    </row>
    <row r="849" spans="14:17" ht="15.75" customHeight="1" x14ac:dyDescent="0.2">
      <c r="N849" s="12"/>
      <c r="O849" s="12"/>
      <c r="P849" s="12"/>
      <c r="Q849" s="12"/>
    </row>
    <row r="850" spans="14:17" ht="15.75" customHeight="1" x14ac:dyDescent="0.2">
      <c r="N850" s="12"/>
      <c r="O850" s="12"/>
      <c r="P850" s="12"/>
      <c r="Q850" s="12"/>
    </row>
    <row r="851" spans="14:17" ht="15.75" customHeight="1" x14ac:dyDescent="0.2">
      <c r="N851" s="12"/>
      <c r="O851" s="12"/>
      <c r="P851" s="12"/>
      <c r="Q851" s="12"/>
    </row>
    <row r="852" spans="14:17" ht="15.75" customHeight="1" x14ac:dyDescent="0.2">
      <c r="N852" s="12"/>
      <c r="O852" s="12"/>
      <c r="P852" s="12"/>
      <c r="Q852" s="12"/>
    </row>
    <row r="853" spans="14:17" ht="15.75" customHeight="1" x14ac:dyDescent="0.2">
      <c r="N853" s="12"/>
      <c r="O853" s="12"/>
      <c r="P853" s="12"/>
      <c r="Q853" s="12"/>
    </row>
    <row r="854" spans="14:17" ht="15.75" customHeight="1" x14ac:dyDescent="0.2">
      <c r="N854" s="12"/>
      <c r="O854" s="12"/>
      <c r="P854" s="12"/>
      <c r="Q854" s="12"/>
    </row>
    <row r="855" spans="14:17" ht="15.75" customHeight="1" x14ac:dyDescent="0.2">
      <c r="N855" s="12"/>
      <c r="O855" s="12"/>
      <c r="P855" s="12"/>
      <c r="Q855" s="12"/>
    </row>
    <row r="856" spans="14:17" ht="15.75" customHeight="1" x14ac:dyDescent="0.2">
      <c r="N856" s="12"/>
      <c r="O856" s="12"/>
      <c r="P856" s="12"/>
      <c r="Q856" s="12"/>
    </row>
    <row r="857" spans="14:17" ht="15.75" customHeight="1" x14ac:dyDescent="0.2">
      <c r="N857" s="12"/>
      <c r="O857" s="12"/>
      <c r="P857" s="12"/>
      <c r="Q857" s="12"/>
    </row>
    <row r="858" spans="14:17" ht="15.75" customHeight="1" x14ac:dyDescent="0.2">
      <c r="N858" s="12"/>
      <c r="O858" s="12"/>
      <c r="P858" s="12"/>
      <c r="Q858" s="12"/>
    </row>
    <row r="859" spans="14:17" ht="15.75" customHeight="1" x14ac:dyDescent="0.2">
      <c r="N859" s="12"/>
      <c r="O859" s="12"/>
      <c r="P859" s="12"/>
      <c r="Q859" s="12"/>
    </row>
    <row r="860" spans="14:17" ht="15.75" customHeight="1" x14ac:dyDescent="0.2">
      <c r="N860" s="12"/>
      <c r="O860" s="12"/>
      <c r="P860" s="12"/>
      <c r="Q860" s="12"/>
    </row>
    <row r="861" spans="14:17" ht="15.75" customHeight="1" x14ac:dyDescent="0.2">
      <c r="N861" s="12"/>
      <c r="O861" s="12"/>
      <c r="P861" s="12"/>
      <c r="Q861" s="12"/>
    </row>
    <row r="862" spans="14:17" ht="15.75" customHeight="1" x14ac:dyDescent="0.2">
      <c r="N862" s="12"/>
      <c r="O862" s="12"/>
      <c r="P862" s="12"/>
      <c r="Q862" s="12"/>
    </row>
    <row r="863" spans="14:17" ht="15.75" customHeight="1" x14ac:dyDescent="0.2">
      <c r="N863" s="12"/>
      <c r="O863" s="12"/>
      <c r="P863" s="12"/>
      <c r="Q863" s="12"/>
    </row>
    <row r="864" spans="14:17" ht="15.75" customHeight="1" x14ac:dyDescent="0.2">
      <c r="N864" s="12"/>
      <c r="O864" s="12"/>
      <c r="P864" s="12"/>
      <c r="Q864" s="12"/>
    </row>
    <row r="865" spans="14:17" ht="15.75" customHeight="1" x14ac:dyDescent="0.2">
      <c r="N865" s="12"/>
      <c r="O865" s="12"/>
      <c r="P865" s="12"/>
      <c r="Q865" s="12"/>
    </row>
    <row r="866" spans="14:17" ht="15.75" customHeight="1" x14ac:dyDescent="0.2">
      <c r="N866" s="12"/>
      <c r="O866" s="12"/>
      <c r="P866" s="12"/>
      <c r="Q866" s="12"/>
    </row>
    <row r="867" spans="14:17" ht="15.75" customHeight="1" x14ac:dyDescent="0.2">
      <c r="N867" s="12"/>
      <c r="O867" s="12"/>
      <c r="P867" s="12"/>
      <c r="Q867" s="12"/>
    </row>
    <row r="868" spans="14:17" ht="15.75" customHeight="1" x14ac:dyDescent="0.2">
      <c r="N868" s="12"/>
      <c r="O868" s="12"/>
      <c r="P868" s="12"/>
      <c r="Q868" s="12"/>
    </row>
    <row r="869" spans="14:17" ht="15.75" customHeight="1" x14ac:dyDescent="0.2">
      <c r="N869" s="12"/>
      <c r="O869" s="12"/>
      <c r="P869" s="12"/>
      <c r="Q869" s="12"/>
    </row>
    <row r="870" spans="14:17" ht="15.75" customHeight="1" x14ac:dyDescent="0.2">
      <c r="N870" s="12"/>
      <c r="O870" s="12"/>
      <c r="P870" s="12"/>
      <c r="Q870" s="12"/>
    </row>
    <row r="871" spans="14:17" ht="15.75" customHeight="1" x14ac:dyDescent="0.2">
      <c r="N871" s="12"/>
      <c r="O871" s="12"/>
      <c r="P871" s="12"/>
      <c r="Q871" s="12"/>
    </row>
    <row r="872" spans="14:17" ht="15.75" customHeight="1" x14ac:dyDescent="0.2">
      <c r="N872" s="12"/>
      <c r="O872" s="12"/>
      <c r="P872" s="12"/>
      <c r="Q872" s="12"/>
    </row>
    <row r="873" spans="14:17" ht="15.75" customHeight="1" x14ac:dyDescent="0.2">
      <c r="N873" s="12"/>
      <c r="O873" s="12"/>
      <c r="P873" s="12"/>
      <c r="Q873" s="12"/>
    </row>
    <row r="874" spans="14:17" ht="15.75" customHeight="1" x14ac:dyDescent="0.2">
      <c r="N874" s="12"/>
      <c r="O874" s="12"/>
      <c r="P874" s="12"/>
      <c r="Q874" s="12"/>
    </row>
    <row r="875" spans="14:17" ht="15.75" customHeight="1" x14ac:dyDescent="0.2">
      <c r="N875" s="12"/>
      <c r="O875" s="12"/>
      <c r="P875" s="12"/>
      <c r="Q875" s="12"/>
    </row>
    <row r="876" spans="14:17" ht="15.75" customHeight="1" x14ac:dyDescent="0.2">
      <c r="N876" s="12"/>
      <c r="O876" s="12"/>
      <c r="P876" s="12"/>
      <c r="Q876" s="12"/>
    </row>
    <row r="877" spans="14:17" ht="15.75" customHeight="1" x14ac:dyDescent="0.2">
      <c r="N877" s="12"/>
      <c r="O877" s="12"/>
      <c r="P877" s="12"/>
      <c r="Q877" s="12"/>
    </row>
    <row r="878" spans="14:17" ht="15.75" customHeight="1" x14ac:dyDescent="0.2">
      <c r="N878" s="12"/>
      <c r="O878" s="12"/>
      <c r="P878" s="12"/>
      <c r="Q878" s="12"/>
    </row>
    <row r="879" spans="14:17" ht="15.75" customHeight="1" x14ac:dyDescent="0.2">
      <c r="N879" s="12"/>
      <c r="O879" s="12"/>
      <c r="P879" s="12"/>
      <c r="Q879" s="12"/>
    </row>
    <row r="880" spans="14:17" ht="15.75" customHeight="1" x14ac:dyDescent="0.2">
      <c r="N880" s="12"/>
      <c r="O880" s="12"/>
      <c r="P880" s="12"/>
      <c r="Q880" s="12"/>
    </row>
    <row r="881" spans="14:17" ht="15.75" customHeight="1" x14ac:dyDescent="0.2">
      <c r="N881" s="12"/>
      <c r="O881" s="12"/>
      <c r="P881" s="12"/>
      <c r="Q881" s="12"/>
    </row>
    <row r="882" spans="14:17" ht="15.75" customHeight="1" x14ac:dyDescent="0.2">
      <c r="N882" s="12"/>
      <c r="O882" s="12"/>
      <c r="P882" s="12"/>
      <c r="Q882" s="12"/>
    </row>
    <row r="883" spans="14:17" ht="15.75" customHeight="1" x14ac:dyDescent="0.2">
      <c r="N883" s="12"/>
      <c r="O883" s="12"/>
      <c r="P883" s="12"/>
      <c r="Q883" s="12"/>
    </row>
    <row r="884" spans="14:17" ht="15.75" customHeight="1" x14ac:dyDescent="0.2">
      <c r="N884" s="12"/>
      <c r="O884" s="12"/>
      <c r="P884" s="12"/>
      <c r="Q884" s="12"/>
    </row>
    <row r="885" spans="14:17" ht="15.75" customHeight="1" x14ac:dyDescent="0.2">
      <c r="N885" s="12"/>
      <c r="O885" s="12"/>
      <c r="P885" s="12"/>
      <c r="Q885" s="12"/>
    </row>
    <row r="886" spans="14:17" ht="15.75" customHeight="1" x14ac:dyDescent="0.2">
      <c r="N886" s="12"/>
      <c r="O886" s="12"/>
      <c r="P886" s="12"/>
      <c r="Q886" s="12"/>
    </row>
    <row r="887" spans="14:17" ht="15.75" customHeight="1" x14ac:dyDescent="0.2">
      <c r="N887" s="12"/>
      <c r="O887" s="12"/>
      <c r="P887" s="12"/>
      <c r="Q887" s="12"/>
    </row>
    <row r="888" spans="14:17" ht="15.75" customHeight="1" x14ac:dyDescent="0.2">
      <c r="N888" s="12"/>
      <c r="O888" s="12"/>
      <c r="P888" s="12"/>
      <c r="Q888" s="12"/>
    </row>
    <row r="889" spans="14:17" ht="15.75" customHeight="1" x14ac:dyDescent="0.2">
      <c r="N889" s="12"/>
      <c r="O889" s="12"/>
      <c r="P889" s="12"/>
      <c r="Q889" s="12"/>
    </row>
    <row r="890" spans="14:17" ht="15.75" customHeight="1" x14ac:dyDescent="0.2">
      <c r="N890" s="12"/>
      <c r="O890" s="12"/>
      <c r="P890" s="12"/>
      <c r="Q890" s="12"/>
    </row>
    <row r="891" spans="14:17" ht="15.75" customHeight="1" x14ac:dyDescent="0.2">
      <c r="N891" s="12"/>
      <c r="O891" s="12"/>
      <c r="P891" s="12"/>
      <c r="Q891" s="12"/>
    </row>
    <row r="892" spans="14:17" ht="15.75" customHeight="1" x14ac:dyDescent="0.2">
      <c r="N892" s="12"/>
      <c r="O892" s="12"/>
      <c r="P892" s="12"/>
      <c r="Q892" s="12"/>
    </row>
    <row r="893" spans="14:17" ht="15.75" customHeight="1" x14ac:dyDescent="0.2">
      <c r="N893" s="12"/>
      <c r="O893" s="12"/>
      <c r="P893" s="12"/>
      <c r="Q893" s="12"/>
    </row>
    <row r="894" spans="14:17" ht="15.75" customHeight="1" x14ac:dyDescent="0.2">
      <c r="N894" s="12"/>
      <c r="O894" s="12"/>
      <c r="P894" s="12"/>
      <c r="Q894" s="12"/>
    </row>
    <row r="895" spans="14:17" ht="15.75" customHeight="1" x14ac:dyDescent="0.2">
      <c r="N895" s="12"/>
      <c r="O895" s="12"/>
      <c r="P895" s="12"/>
      <c r="Q895" s="12"/>
    </row>
    <row r="896" spans="14:17" ht="15.75" customHeight="1" x14ac:dyDescent="0.2">
      <c r="N896" s="12"/>
      <c r="O896" s="12"/>
      <c r="P896" s="12"/>
      <c r="Q896" s="12"/>
    </row>
    <row r="897" spans="14:17" ht="15.75" customHeight="1" x14ac:dyDescent="0.2">
      <c r="N897" s="12"/>
      <c r="O897" s="12"/>
      <c r="P897" s="12"/>
      <c r="Q897" s="12"/>
    </row>
    <row r="898" spans="14:17" ht="15.75" customHeight="1" x14ac:dyDescent="0.2">
      <c r="N898" s="12"/>
      <c r="O898" s="12"/>
      <c r="P898" s="12"/>
      <c r="Q898" s="12"/>
    </row>
    <row r="899" spans="14:17" ht="15.75" customHeight="1" x14ac:dyDescent="0.2">
      <c r="N899" s="12"/>
      <c r="O899" s="12"/>
      <c r="P899" s="12"/>
      <c r="Q899" s="12"/>
    </row>
    <row r="900" spans="14:17" ht="15.75" customHeight="1" x14ac:dyDescent="0.2">
      <c r="N900" s="12"/>
      <c r="O900" s="12"/>
      <c r="P900" s="12"/>
      <c r="Q900" s="12"/>
    </row>
    <row r="901" spans="14:17" ht="15.75" customHeight="1" x14ac:dyDescent="0.2">
      <c r="N901" s="12"/>
      <c r="O901" s="12"/>
      <c r="P901" s="12"/>
      <c r="Q901" s="12"/>
    </row>
    <row r="902" spans="14:17" ht="15.75" customHeight="1" x14ac:dyDescent="0.2">
      <c r="N902" s="12"/>
      <c r="O902" s="12"/>
      <c r="P902" s="12"/>
      <c r="Q902" s="12"/>
    </row>
    <row r="903" spans="14:17" ht="15.75" customHeight="1" x14ac:dyDescent="0.2">
      <c r="N903" s="12"/>
      <c r="O903" s="12"/>
      <c r="P903" s="12"/>
      <c r="Q903" s="12"/>
    </row>
    <row r="904" spans="14:17" ht="15.75" customHeight="1" x14ac:dyDescent="0.2">
      <c r="N904" s="12"/>
      <c r="O904" s="12"/>
      <c r="P904" s="12"/>
      <c r="Q904" s="12"/>
    </row>
    <row r="905" spans="14:17" ht="15.75" customHeight="1" x14ac:dyDescent="0.2">
      <c r="N905" s="12"/>
      <c r="O905" s="12"/>
      <c r="P905" s="12"/>
      <c r="Q905" s="12"/>
    </row>
    <row r="906" spans="14:17" ht="15.75" customHeight="1" x14ac:dyDescent="0.2">
      <c r="N906" s="12"/>
      <c r="O906" s="12"/>
      <c r="P906" s="12"/>
      <c r="Q906" s="12"/>
    </row>
    <row r="907" spans="14:17" ht="15.75" customHeight="1" x14ac:dyDescent="0.2">
      <c r="N907" s="12"/>
      <c r="O907" s="12"/>
      <c r="P907" s="12"/>
      <c r="Q907" s="12"/>
    </row>
    <row r="908" spans="14:17" ht="15.75" customHeight="1" x14ac:dyDescent="0.2">
      <c r="N908" s="12"/>
      <c r="O908" s="12"/>
      <c r="P908" s="12"/>
      <c r="Q908" s="12"/>
    </row>
    <row r="909" spans="14:17" ht="15.75" customHeight="1" x14ac:dyDescent="0.2">
      <c r="N909" s="12"/>
      <c r="O909" s="12"/>
      <c r="P909" s="12"/>
      <c r="Q909" s="12"/>
    </row>
    <row r="910" spans="14:17" ht="15.75" customHeight="1" x14ac:dyDescent="0.2">
      <c r="N910" s="12"/>
      <c r="O910" s="12"/>
      <c r="P910" s="12"/>
      <c r="Q910" s="12"/>
    </row>
    <row r="911" spans="14:17" ht="15.75" customHeight="1" x14ac:dyDescent="0.2">
      <c r="N911" s="12"/>
      <c r="O911" s="12"/>
      <c r="P911" s="12"/>
      <c r="Q911" s="12"/>
    </row>
    <row r="912" spans="14:17" ht="15.75" customHeight="1" x14ac:dyDescent="0.2">
      <c r="N912" s="12"/>
      <c r="O912" s="12"/>
      <c r="P912" s="12"/>
      <c r="Q912" s="12"/>
    </row>
    <row r="913" spans="14:17" ht="15.75" customHeight="1" x14ac:dyDescent="0.2">
      <c r="N913" s="12"/>
      <c r="O913" s="12"/>
      <c r="P913" s="12"/>
      <c r="Q913" s="12"/>
    </row>
    <row r="914" spans="14:17" ht="15.75" customHeight="1" x14ac:dyDescent="0.2">
      <c r="N914" s="12"/>
      <c r="O914" s="12"/>
      <c r="P914" s="12"/>
      <c r="Q914" s="12"/>
    </row>
    <row r="915" spans="14:17" ht="15.75" customHeight="1" x14ac:dyDescent="0.2">
      <c r="N915" s="12"/>
      <c r="O915" s="12"/>
      <c r="P915" s="12"/>
      <c r="Q915" s="12"/>
    </row>
    <row r="916" spans="14:17" ht="15.75" customHeight="1" x14ac:dyDescent="0.2">
      <c r="N916" s="12"/>
      <c r="O916" s="12"/>
      <c r="P916" s="12"/>
      <c r="Q916" s="12"/>
    </row>
    <row r="917" spans="14:17" ht="15.75" customHeight="1" x14ac:dyDescent="0.2">
      <c r="N917" s="12"/>
      <c r="O917" s="12"/>
      <c r="P917" s="12"/>
      <c r="Q917" s="12"/>
    </row>
    <row r="918" spans="14:17" ht="15.75" customHeight="1" x14ac:dyDescent="0.2">
      <c r="N918" s="12"/>
      <c r="O918" s="12"/>
      <c r="P918" s="12"/>
      <c r="Q918" s="12"/>
    </row>
    <row r="919" spans="14:17" ht="15.75" customHeight="1" x14ac:dyDescent="0.2">
      <c r="N919" s="12"/>
      <c r="O919" s="12"/>
      <c r="P919" s="12"/>
      <c r="Q919" s="12"/>
    </row>
    <row r="920" spans="14:17" ht="15.75" customHeight="1" x14ac:dyDescent="0.2">
      <c r="N920" s="12"/>
      <c r="O920" s="12"/>
      <c r="P920" s="12"/>
      <c r="Q920" s="12"/>
    </row>
    <row r="921" spans="14:17" ht="15.75" customHeight="1" x14ac:dyDescent="0.2">
      <c r="N921" s="12"/>
      <c r="O921" s="12"/>
      <c r="P921" s="12"/>
      <c r="Q921" s="12"/>
    </row>
    <row r="922" spans="14:17" ht="15.75" customHeight="1" x14ac:dyDescent="0.2">
      <c r="N922" s="12"/>
      <c r="O922" s="12"/>
      <c r="P922" s="12"/>
      <c r="Q922" s="12"/>
    </row>
    <row r="923" spans="14:17" ht="15.75" customHeight="1" x14ac:dyDescent="0.2">
      <c r="N923" s="12"/>
      <c r="O923" s="12"/>
      <c r="P923" s="12"/>
      <c r="Q923" s="12"/>
    </row>
    <row r="924" spans="14:17" ht="15.75" customHeight="1" x14ac:dyDescent="0.2">
      <c r="N924" s="12"/>
      <c r="O924" s="12"/>
      <c r="P924" s="12"/>
      <c r="Q924" s="12"/>
    </row>
    <row r="925" spans="14:17" ht="15.75" customHeight="1" x14ac:dyDescent="0.2">
      <c r="N925" s="12"/>
      <c r="O925" s="12"/>
      <c r="P925" s="12"/>
      <c r="Q925" s="12"/>
    </row>
    <row r="926" spans="14:17" ht="15.75" customHeight="1" x14ac:dyDescent="0.2">
      <c r="N926" s="12"/>
      <c r="O926" s="12"/>
      <c r="P926" s="12"/>
      <c r="Q926" s="12"/>
    </row>
    <row r="927" spans="14:17" ht="15.75" customHeight="1" x14ac:dyDescent="0.2">
      <c r="N927" s="12"/>
      <c r="O927" s="12"/>
      <c r="P927" s="12"/>
      <c r="Q927" s="12"/>
    </row>
    <row r="928" spans="14:17" ht="15.75" customHeight="1" x14ac:dyDescent="0.2">
      <c r="N928" s="12"/>
      <c r="O928" s="12"/>
      <c r="P928" s="12"/>
      <c r="Q928" s="12"/>
    </row>
    <row r="929" spans="14:17" ht="15.75" customHeight="1" x14ac:dyDescent="0.2">
      <c r="N929" s="12"/>
      <c r="O929" s="12"/>
      <c r="P929" s="12"/>
      <c r="Q929" s="12"/>
    </row>
    <row r="930" spans="14:17" ht="15.75" customHeight="1" x14ac:dyDescent="0.2">
      <c r="N930" s="12"/>
      <c r="O930" s="12"/>
      <c r="P930" s="12"/>
      <c r="Q930" s="12"/>
    </row>
    <row r="931" spans="14:17" ht="15.75" customHeight="1" x14ac:dyDescent="0.2">
      <c r="N931" s="12"/>
      <c r="O931" s="12"/>
      <c r="P931" s="12"/>
      <c r="Q931" s="12"/>
    </row>
    <row r="932" spans="14:17" ht="15.75" customHeight="1" x14ac:dyDescent="0.2">
      <c r="N932" s="12"/>
      <c r="O932" s="12"/>
      <c r="P932" s="12"/>
      <c r="Q932" s="12"/>
    </row>
    <row r="933" spans="14:17" ht="15.75" customHeight="1" x14ac:dyDescent="0.2">
      <c r="N933" s="12"/>
      <c r="O933" s="12"/>
      <c r="P933" s="12"/>
      <c r="Q933" s="12"/>
    </row>
    <row r="934" spans="14:17" ht="15.75" customHeight="1" x14ac:dyDescent="0.2">
      <c r="N934" s="12"/>
      <c r="O934" s="12"/>
      <c r="P934" s="12"/>
      <c r="Q934" s="12"/>
    </row>
    <row r="935" spans="14:17" ht="15.75" customHeight="1" x14ac:dyDescent="0.2">
      <c r="N935" s="12"/>
      <c r="O935" s="12"/>
      <c r="P935" s="12"/>
      <c r="Q935" s="12"/>
    </row>
    <row r="936" spans="14:17" ht="15.75" customHeight="1" x14ac:dyDescent="0.2">
      <c r="N936" s="12"/>
      <c r="O936" s="12"/>
      <c r="P936" s="12"/>
      <c r="Q936" s="12"/>
    </row>
    <row r="937" spans="14:17" ht="15.75" customHeight="1" x14ac:dyDescent="0.2">
      <c r="N937" s="12"/>
      <c r="O937" s="12"/>
      <c r="P937" s="12"/>
      <c r="Q937" s="12"/>
    </row>
    <row r="938" spans="14:17" ht="15.75" customHeight="1" x14ac:dyDescent="0.2">
      <c r="N938" s="12"/>
      <c r="O938" s="12"/>
      <c r="P938" s="12"/>
      <c r="Q938" s="12"/>
    </row>
    <row r="939" spans="14:17" ht="15.75" customHeight="1" x14ac:dyDescent="0.2">
      <c r="N939" s="12"/>
      <c r="O939" s="12"/>
      <c r="P939" s="12"/>
      <c r="Q939" s="12"/>
    </row>
    <row r="940" spans="14:17" ht="15.75" customHeight="1" x14ac:dyDescent="0.2">
      <c r="N940" s="12"/>
      <c r="O940" s="12"/>
      <c r="P940" s="12"/>
      <c r="Q940" s="12"/>
    </row>
    <row r="941" spans="14:17" ht="15.75" customHeight="1" x14ac:dyDescent="0.2">
      <c r="N941" s="12"/>
      <c r="O941" s="12"/>
      <c r="P941" s="12"/>
      <c r="Q941" s="12"/>
    </row>
    <row r="942" spans="14:17" ht="15.75" customHeight="1" x14ac:dyDescent="0.2">
      <c r="N942" s="12"/>
      <c r="O942" s="12"/>
      <c r="P942" s="12"/>
      <c r="Q942" s="12"/>
    </row>
    <row r="943" spans="14:17" ht="15.75" customHeight="1" x14ac:dyDescent="0.2">
      <c r="N943" s="12"/>
      <c r="O943" s="12"/>
      <c r="P943" s="12"/>
      <c r="Q943" s="12"/>
    </row>
    <row r="944" spans="14:17" ht="15.75" customHeight="1" x14ac:dyDescent="0.2">
      <c r="N944" s="12"/>
      <c r="O944" s="12"/>
      <c r="P944" s="12"/>
      <c r="Q944" s="12"/>
    </row>
    <row r="945" spans="14:17" ht="15.75" customHeight="1" x14ac:dyDescent="0.2">
      <c r="N945" s="12"/>
      <c r="O945" s="12"/>
      <c r="P945" s="12"/>
      <c r="Q945" s="12"/>
    </row>
    <row r="946" spans="14:17" ht="15.75" customHeight="1" x14ac:dyDescent="0.2">
      <c r="N946" s="12"/>
      <c r="O946" s="12"/>
      <c r="P946" s="12"/>
      <c r="Q946" s="12"/>
    </row>
    <row r="947" spans="14:17" ht="15.75" customHeight="1" x14ac:dyDescent="0.2">
      <c r="N947" s="12"/>
      <c r="O947" s="12"/>
      <c r="P947" s="12"/>
      <c r="Q947" s="12"/>
    </row>
    <row r="948" spans="14:17" ht="15.75" customHeight="1" x14ac:dyDescent="0.2">
      <c r="N948" s="12"/>
      <c r="O948" s="12"/>
      <c r="P948" s="12"/>
      <c r="Q948" s="12"/>
    </row>
    <row r="949" spans="14:17" ht="15.75" customHeight="1" x14ac:dyDescent="0.2">
      <c r="N949" s="12"/>
      <c r="O949" s="12"/>
      <c r="P949" s="12"/>
      <c r="Q949" s="12"/>
    </row>
    <row r="950" spans="14:17" ht="15.75" customHeight="1" x14ac:dyDescent="0.2">
      <c r="N950" s="12"/>
      <c r="O950" s="12"/>
      <c r="P950" s="12"/>
      <c r="Q950" s="12"/>
    </row>
    <row r="951" spans="14:17" ht="15.75" customHeight="1" x14ac:dyDescent="0.2">
      <c r="N951" s="12"/>
      <c r="O951" s="12"/>
      <c r="P951" s="12"/>
      <c r="Q951" s="12"/>
    </row>
    <row r="952" spans="14:17" ht="15.75" customHeight="1" x14ac:dyDescent="0.2">
      <c r="N952" s="12"/>
      <c r="O952" s="12"/>
      <c r="P952" s="12"/>
      <c r="Q952" s="12"/>
    </row>
    <row r="953" spans="14:17" ht="15.75" customHeight="1" x14ac:dyDescent="0.2">
      <c r="N953" s="12"/>
      <c r="O953" s="12"/>
      <c r="P953" s="12"/>
      <c r="Q953" s="12"/>
    </row>
    <row r="954" spans="14:17" ht="15.75" customHeight="1" x14ac:dyDescent="0.2">
      <c r="N954" s="12"/>
      <c r="O954" s="12"/>
      <c r="P954" s="12"/>
      <c r="Q954" s="12"/>
    </row>
    <row r="955" spans="14:17" ht="15.75" customHeight="1" x14ac:dyDescent="0.2">
      <c r="N955" s="12"/>
      <c r="O955" s="12"/>
      <c r="P955" s="12"/>
      <c r="Q955" s="12"/>
    </row>
    <row r="956" spans="14:17" ht="15.75" customHeight="1" x14ac:dyDescent="0.2">
      <c r="N956" s="12"/>
      <c r="O956" s="12"/>
      <c r="P956" s="12"/>
      <c r="Q956" s="12"/>
    </row>
    <row r="957" spans="14:17" ht="15.75" customHeight="1" x14ac:dyDescent="0.2">
      <c r="N957" s="12"/>
      <c r="O957" s="12"/>
      <c r="P957" s="12"/>
      <c r="Q957" s="12"/>
    </row>
    <row r="958" spans="14:17" ht="15.75" customHeight="1" x14ac:dyDescent="0.2">
      <c r="N958" s="12"/>
      <c r="O958" s="12"/>
      <c r="P958" s="12"/>
      <c r="Q958" s="12"/>
    </row>
    <row r="959" spans="14:17" ht="15.75" customHeight="1" x14ac:dyDescent="0.2">
      <c r="N959" s="12"/>
      <c r="O959" s="12"/>
      <c r="P959" s="12"/>
      <c r="Q959" s="12"/>
    </row>
    <row r="960" spans="14:17" ht="15.75" customHeight="1" x14ac:dyDescent="0.2">
      <c r="N960" s="12"/>
      <c r="O960" s="12"/>
      <c r="P960" s="12"/>
      <c r="Q960" s="12"/>
    </row>
    <row r="961" spans="14:17" ht="15.75" customHeight="1" x14ac:dyDescent="0.2">
      <c r="N961" s="12"/>
      <c r="O961" s="12"/>
      <c r="P961" s="12"/>
      <c r="Q961" s="12"/>
    </row>
    <row r="962" spans="14:17" ht="15.75" customHeight="1" x14ac:dyDescent="0.2">
      <c r="N962" s="12"/>
      <c r="O962" s="12"/>
      <c r="P962" s="12"/>
      <c r="Q962" s="12"/>
    </row>
    <row r="963" spans="14:17" ht="15.75" customHeight="1" x14ac:dyDescent="0.2">
      <c r="N963" s="12"/>
      <c r="O963" s="12"/>
      <c r="P963" s="12"/>
      <c r="Q963" s="12"/>
    </row>
    <row r="964" spans="14:17" ht="15.75" customHeight="1" x14ac:dyDescent="0.2">
      <c r="N964" s="12"/>
      <c r="O964" s="12"/>
      <c r="P964" s="12"/>
      <c r="Q964" s="12"/>
    </row>
    <row r="965" spans="14:17" ht="15.75" customHeight="1" x14ac:dyDescent="0.2">
      <c r="N965" s="12"/>
      <c r="O965" s="12"/>
      <c r="P965" s="12"/>
      <c r="Q965" s="12"/>
    </row>
    <row r="966" spans="14:17" ht="15.75" customHeight="1" x14ac:dyDescent="0.2">
      <c r="N966" s="12"/>
      <c r="O966" s="12"/>
      <c r="P966" s="12"/>
      <c r="Q966" s="12"/>
    </row>
    <row r="967" spans="14:17" ht="15.75" customHeight="1" x14ac:dyDescent="0.2">
      <c r="N967" s="12"/>
      <c r="O967" s="12"/>
      <c r="P967" s="12"/>
      <c r="Q967" s="12"/>
    </row>
    <row r="968" spans="14:17" ht="15.75" customHeight="1" x14ac:dyDescent="0.2">
      <c r="N968" s="12"/>
      <c r="O968" s="12"/>
      <c r="P968" s="12"/>
      <c r="Q968" s="12"/>
    </row>
    <row r="969" spans="14:17" ht="15.75" customHeight="1" x14ac:dyDescent="0.2">
      <c r="N969" s="12"/>
      <c r="O969" s="12"/>
      <c r="P969" s="12"/>
      <c r="Q969" s="12"/>
    </row>
    <row r="970" spans="14:17" ht="15.75" customHeight="1" x14ac:dyDescent="0.2">
      <c r="N970" s="12"/>
      <c r="O970" s="12"/>
      <c r="P970" s="12"/>
      <c r="Q970" s="12"/>
    </row>
    <row r="971" spans="14:17" ht="15.75" customHeight="1" x14ac:dyDescent="0.2">
      <c r="N971" s="12"/>
      <c r="O971" s="12"/>
      <c r="P971" s="12"/>
      <c r="Q971" s="12"/>
    </row>
    <row r="972" spans="14:17" ht="15.75" customHeight="1" x14ac:dyDescent="0.2">
      <c r="N972" s="12"/>
      <c r="O972" s="12"/>
      <c r="P972" s="12"/>
      <c r="Q972" s="12"/>
    </row>
    <row r="973" spans="14:17" ht="15.75" customHeight="1" x14ac:dyDescent="0.2">
      <c r="N973" s="12"/>
      <c r="O973" s="12"/>
      <c r="P973" s="12"/>
      <c r="Q973" s="12"/>
    </row>
    <row r="974" spans="14:17" ht="15.75" customHeight="1" x14ac:dyDescent="0.2">
      <c r="N974" s="12"/>
      <c r="O974" s="12"/>
      <c r="P974" s="12"/>
      <c r="Q974" s="12"/>
    </row>
    <row r="975" spans="14:17" ht="15.75" customHeight="1" x14ac:dyDescent="0.2">
      <c r="N975" s="12"/>
      <c r="O975" s="12"/>
      <c r="P975" s="12"/>
      <c r="Q975" s="12"/>
    </row>
    <row r="976" spans="14:17" ht="15.75" customHeight="1" x14ac:dyDescent="0.2">
      <c r="N976" s="12"/>
      <c r="O976" s="12"/>
      <c r="P976" s="12"/>
      <c r="Q976" s="12"/>
    </row>
    <row r="977" spans="14:17" ht="15.75" customHeight="1" x14ac:dyDescent="0.2">
      <c r="N977" s="12"/>
      <c r="O977" s="12"/>
      <c r="P977" s="12"/>
      <c r="Q977" s="12"/>
    </row>
    <row r="978" spans="14:17" ht="15.75" customHeight="1" x14ac:dyDescent="0.2">
      <c r="N978" s="12"/>
      <c r="O978" s="12"/>
      <c r="P978" s="12"/>
      <c r="Q978" s="12"/>
    </row>
    <row r="979" spans="14:17" ht="15.75" customHeight="1" x14ac:dyDescent="0.2">
      <c r="N979" s="12"/>
      <c r="O979" s="12"/>
      <c r="P979" s="12"/>
      <c r="Q979" s="12"/>
    </row>
    <row r="980" spans="14:17" ht="15.75" customHeight="1" x14ac:dyDescent="0.2">
      <c r="N980" s="12"/>
      <c r="O980" s="12"/>
      <c r="P980" s="12"/>
      <c r="Q980" s="12"/>
    </row>
    <row r="981" spans="14:17" ht="15.75" customHeight="1" x14ac:dyDescent="0.2">
      <c r="N981" s="12"/>
      <c r="O981" s="12"/>
      <c r="P981" s="12"/>
      <c r="Q981" s="12"/>
    </row>
    <row r="982" spans="14:17" ht="15.75" customHeight="1" x14ac:dyDescent="0.2">
      <c r="N982" s="12"/>
      <c r="O982" s="12"/>
      <c r="P982" s="12"/>
      <c r="Q982" s="12"/>
    </row>
    <row r="983" spans="14:17" ht="15.75" customHeight="1" x14ac:dyDescent="0.2">
      <c r="N983" s="12"/>
      <c r="O983" s="12"/>
      <c r="P983" s="12"/>
      <c r="Q983" s="12"/>
    </row>
    <row r="984" spans="14:17" ht="15.75" customHeight="1" x14ac:dyDescent="0.2">
      <c r="N984" s="12"/>
      <c r="O984" s="12"/>
      <c r="P984" s="12"/>
      <c r="Q984" s="12"/>
    </row>
    <row r="985" spans="14:17" ht="15.75" customHeight="1" x14ac:dyDescent="0.2">
      <c r="N985" s="12"/>
      <c r="O985" s="12"/>
      <c r="P985" s="12"/>
      <c r="Q985" s="12"/>
    </row>
    <row r="986" spans="14:17" ht="15.75" customHeight="1" x14ac:dyDescent="0.2">
      <c r="N986" s="12"/>
      <c r="O986" s="12"/>
      <c r="P986" s="12"/>
      <c r="Q986" s="12"/>
    </row>
    <row r="987" spans="14:17" ht="15.75" customHeight="1" x14ac:dyDescent="0.2">
      <c r="N987" s="12"/>
      <c r="O987" s="12"/>
      <c r="P987" s="12"/>
      <c r="Q987" s="12"/>
    </row>
    <row r="988" spans="14:17" ht="15.75" customHeight="1" x14ac:dyDescent="0.2">
      <c r="N988" s="12"/>
      <c r="O988" s="12"/>
      <c r="P988" s="12"/>
      <c r="Q988" s="12"/>
    </row>
    <row r="989" spans="14:17" ht="15.75" customHeight="1" x14ac:dyDescent="0.2">
      <c r="N989" s="12"/>
      <c r="O989" s="12"/>
      <c r="P989" s="12"/>
      <c r="Q989" s="12"/>
    </row>
    <row r="990" spans="14:17" ht="15.75" customHeight="1" x14ac:dyDescent="0.2">
      <c r="N990" s="12"/>
      <c r="O990" s="12"/>
      <c r="P990" s="12"/>
      <c r="Q990" s="12"/>
    </row>
    <row r="991" spans="14:17" ht="15.75" customHeight="1" x14ac:dyDescent="0.2">
      <c r="N991" s="12"/>
      <c r="O991" s="12"/>
      <c r="P991" s="12"/>
      <c r="Q991" s="12"/>
    </row>
    <row r="992" spans="14:17" ht="15.75" customHeight="1" x14ac:dyDescent="0.2">
      <c r="N992" s="12"/>
      <c r="O992" s="12"/>
      <c r="P992" s="12"/>
      <c r="Q992" s="12"/>
    </row>
    <row r="993" spans="14:17" ht="15.75" customHeight="1" x14ac:dyDescent="0.2">
      <c r="N993" s="12"/>
      <c r="O993" s="12"/>
      <c r="P993" s="12"/>
      <c r="Q993" s="12"/>
    </row>
    <row r="994" spans="14:17" ht="15.75" customHeight="1" x14ac:dyDescent="0.2">
      <c r="N994" s="12"/>
      <c r="O994" s="12"/>
      <c r="P994" s="12"/>
      <c r="Q994" s="12"/>
    </row>
    <row r="995" spans="14:17" ht="15.75" customHeight="1" x14ac:dyDescent="0.2">
      <c r="N995" s="12"/>
      <c r="O995" s="12"/>
      <c r="P995" s="12"/>
      <c r="Q995" s="12"/>
    </row>
    <row r="996" spans="14:17" ht="15.75" customHeight="1" x14ac:dyDescent="0.2">
      <c r="N996" s="12"/>
      <c r="O996" s="12"/>
      <c r="P996" s="12"/>
      <c r="Q996" s="12"/>
    </row>
    <row r="997" spans="14:17" ht="15.75" customHeight="1" x14ac:dyDescent="0.2">
      <c r="N997" s="12"/>
      <c r="O997" s="12"/>
      <c r="P997" s="12"/>
      <c r="Q997" s="12"/>
    </row>
    <row r="998" spans="14:17" ht="15.75" customHeight="1" x14ac:dyDescent="0.2">
      <c r="N998" s="12"/>
      <c r="O998" s="12"/>
      <c r="P998" s="12"/>
      <c r="Q998" s="12"/>
    </row>
    <row r="999" spans="14:17" ht="15.75" customHeight="1" x14ac:dyDescent="0.2">
      <c r="N999" s="12"/>
      <c r="O999" s="12"/>
      <c r="P999" s="12"/>
      <c r="Q999" s="12"/>
    </row>
    <row r="1000" spans="14:17" ht="15.75" customHeight="1" x14ac:dyDescent="0.2">
      <c r="N1000" s="12"/>
      <c r="O1000" s="12"/>
      <c r="P1000" s="12"/>
      <c r="Q1000" s="12"/>
    </row>
  </sheetData>
  <pageMargins left="0.7" right="0.7" top="0.75" bottom="0.75" header="0" footer="0"/>
  <pageSetup orientation="portrait" r:id="rId1"/>
  <legacy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6F55B-E8D6-431F-8DC0-52ED130892F1}">
  <sheetPr>
    <tabColor theme="9"/>
  </sheetPr>
  <dimension ref="A1:W14"/>
  <sheetViews>
    <sheetView workbookViewId="0">
      <selection sqref="A1:XFD1"/>
    </sheetView>
  </sheetViews>
  <sheetFormatPr defaultRowHeight="14.25" x14ac:dyDescent="0.2"/>
  <cols>
    <col min="1" max="1" width="13.625" bestFit="1" customWidth="1"/>
  </cols>
  <sheetData>
    <row r="1" spans="1:23" s="9" customFormat="1" x14ac:dyDescent="0.2">
      <c r="A1" s="9" t="s">
        <v>1</v>
      </c>
      <c r="B1" s="9" t="s">
        <v>56</v>
      </c>
      <c r="C1" s="9" t="s">
        <v>58</v>
      </c>
      <c r="D1" s="12" t="s">
        <v>69</v>
      </c>
      <c r="E1" s="12" t="s">
        <v>70</v>
      </c>
      <c r="F1" s="10" t="s">
        <v>63</v>
      </c>
      <c r="G1" s="10" t="s">
        <v>64</v>
      </c>
      <c r="H1" s="10" t="s">
        <v>65</v>
      </c>
      <c r="I1" s="10" t="s">
        <v>68</v>
      </c>
      <c r="J1" s="10" t="s">
        <v>66</v>
      </c>
      <c r="K1" s="10" t="s">
        <v>67</v>
      </c>
      <c r="L1" s="10" t="s">
        <v>72</v>
      </c>
      <c r="M1" s="10" t="s">
        <v>73</v>
      </c>
      <c r="N1" s="10" t="s">
        <v>74</v>
      </c>
      <c r="O1" s="10" t="s">
        <v>75</v>
      </c>
      <c r="P1" s="12" t="s">
        <v>71</v>
      </c>
      <c r="Q1" s="12" t="s">
        <v>77</v>
      </c>
      <c r="R1" s="10" t="s">
        <v>0</v>
      </c>
      <c r="S1" s="13" t="s">
        <v>116</v>
      </c>
      <c r="T1" s="13" t="s">
        <v>122</v>
      </c>
      <c r="U1" s="13" t="s">
        <v>123</v>
      </c>
      <c r="V1" s="13" t="s">
        <v>124</v>
      </c>
      <c r="W1" s="13" t="s">
        <v>125</v>
      </c>
    </row>
    <row r="2" spans="1:23" x14ac:dyDescent="0.2">
      <c r="A2" s="53" t="s">
        <v>102</v>
      </c>
      <c r="B2" s="54">
        <v>7</v>
      </c>
      <c r="C2" s="54">
        <v>10</v>
      </c>
      <c r="D2" s="55">
        <v>54</v>
      </c>
      <c r="E2" s="55">
        <v>39</v>
      </c>
      <c r="F2" s="55">
        <v>18</v>
      </c>
      <c r="G2" s="55">
        <v>5</v>
      </c>
      <c r="H2" s="55">
        <v>12</v>
      </c>
      <c r="I2" s="55">
        <v>3</v>
      </c>
      <c r="J2" s="55">
        <v>15</v>
      </c>
      <c r="K2" s="55">
        <v>2</v>
      </c>
      <c r="L2" s="55">
        <v>1</v>
      </c>
      <c r="M2" s="55">
        <v>0</v>
      </c>
      <c r="N2" s="56">
        <v>0.46153846153846156</v>
      </c>
      <c r="O2" s="56">
        <v>0.61111111111111116</v>
      </c>
      <c r="P2" s="56">
        <v>0.5641025641025641</v>
      </c>
      <c r="Q2" s="56">
        <v>1.1752136752136753</v>
      </c>
      <c r="R2" s="55">
        <v>47</v>
      </c>
      <c r="S2" s="57">
        <v>5</v>
      </c>
    </row>
    <row r="3" spans="1:23" x14ac:dyDescent="0.2">
      <c r="A3" s="58" t="s">
        <v>46</v>
      </c>
      <c r="B3" s="59">
        <v>3</v>
      </c>
      <c r="C3" s="59">
        <v>8</v>
      </c>
      <c r="D3" s="60">
        <v>40</v>
      </c>
      <c r="E3" s="60">
        <v>36</v>
      </c>
      <c r="F3" s="60">
        <v>17</v>
      </c>
      <c r="G3" s="60">
        <v>5</v>
      </c>
      <c r="H3" s="60">
        <v>3</v>
      </c>
      <c r="I3" s="60">
        <v>1</v>
      </c>
      <c r="J3" s="60">
        <v>13</v>
      </c>
      <c r="K3" s="60">
        <v>2</v>
      </c>
      <c r="L3" s="60">
        <v>1</v>
      </c>
      <c r="M3" s="60">
        <v>1</v>
      </c>
      <c r="N3" s="61">
        <v>0.47222222222222221</v>
      </c>
      <c r="O3" s="61">
        <v>0.52500000000000002</v>
      </c>
      <c r="P3" s="61">
        <v>0.66666666666666663</v>
      </c>
      <c r="Q3" s="61">
        <v>1.1916666666666667</v>
      </c>
      <c r="R3" s="60">
        <v>16</v>
      </c>
      <c r="S3" s="62">
        <v>3</v>
      </c>
    </row>
    <row r="4" spans="1:23" x14ac:dyDescent="0.2">
      <c r="A4" s="53" t="s">
        <v>19</v>
      </c>
      <c r="B4" s="54">
        <v>8</v>
      </c>
      <c r="C4" s="54">
        <v>11</v>
      </c>
      <c r="D4" s="55">
        <v>47</v>
      </c>
      <c r="E4" s="55">
        <v>42</v>
      </c>
      <c r="F4" s="55">
        <v>22</v>
      </c>
      <c r="G4" s="55">
        <v>4</v>
      </c>
      <c r="H4" s="55">
        <v>3</v>
      </c>
      <c r="I4" s="55">
        <v>2</v>
      </c>
      <c r="J4" s="55">
        <v>22</v>
      </c>
      <c r="K4" s="55">
        <v>0</v>
      </c>
      <c r="L4" s="55">
        <v>0</v>
      </c>
      <c r="M4" s="55">
        <v>0</v>
      </c>
      <c r="N4" s="56">
        <v>0.52380952380952384</v>
      </c>
      <c r="O4" s="56">
        <v>0.57446808510638303</v>
      </c>
      <c r="P4" s="56">
        <v>0.52380952380952384</v>
      </c>
      <c r="Q4" s="56">
        <v>1.098277608915907</v>
      </c>
      <c r="R4" s="55">
        <v>55</v>
      </c>
      <c r="S4" s="57">
        <v>2</v>
      </c>
    </row>
    <row r="5" spans="1:23" x14ac:dyDescent="0.2">
      <c r="A5" s="58" t="s">
        <v>10</v>
      </c>
      <c r="B5" s="59">
        <v>8</v>
      </c>
      <c r="C5" s="59">
        <v>11</v>
      </c>
      <c r="D5" s="60">
        <v>54</v>
      </c>
      <c r="E5" s="60">
        <v>46</v>
      </c>
      <c r="F5" s="60">
        <v>19</v>
      </c>
      <c r="G5" s="60">
        <v>10</v>
      </c>
      <c r="H5" s="60">
        <v>7</v>
      </c>
      <c r="I5" s="60">
        <v>1</v>
      </c>
      <c r="J5" s="60">
        <v>17</v>
      </c>
      <c r="K5" s="60">
        <v>1</v>
      </c>
      <c r="L5" s="60">
        <v>0</v>
      </c>
      <c r="M5" s="60">
        <v>1</v>
      </c>
      <c r="N5" s="61">
        <v>0.41304347826086957</v>
      </c>
      <c r="O5" s="61">
        <v>0.5</v>
      </c>
      <c r="P5" s="61">
        <v>0.5</v>
      </c>
      <c r="Q5" s="61">
        <v>1</v>
      </c>
      <c r="R5" s="60">
        <v>51</v>
      </c>
      <c r="S5" s="62">
        <v>11</v>
      </c>
    </row>
    <row r="6" spans="1:23" x14ac:dyDescent="0.2">
      <c r="A6" s="53" t="s">
        <v>37</v>
      </c>
      <c r="B6" s="54">
        <v>1</v>
      </c>
      <c r="C6" s="54">
        <v>8</v>
      </c>
      <c r="D6" s="55">
        <v>45</v>
      </c>
      <c r="E6" s="55">
        <v>43</v>
      </c>
      <c r="F6" s="55">
        <v>17</v>
      </c>
      <c r="G6" s="55">
        <v>14</v>
      </c>
      <c r="H6" s="55">
        <v>2</v>
      </c>
      <c r="I6" s="55">
        <v>0</v>
      </c>
      <c r="J6" s="55">
        <v>12</v>
      </c>
      <c r="K6" s="55">
        <v>1</v>
      </c>
      <c r="L6" s="55">
        <v>0</v>
      </c>
      <c r="M6" s="55">
        <v>4</v>
      </c>
      <c r="N6" s="56">
        <v>0.39534883720930231</v>
      </c>
      <c r="O6" s="56">
        <v>0.42222222222222222</v>
      </c>
      <c r="P6" s="56">
        <v>0.69767441860465118</v>
      </c>
      <c r="Q6" s="56">
        <v>1.1198966408268733</v>
      </c>
      <c r="R6" s="55">
        <v>1</v>
      </c>
      <c r="S6" s="57">
        <v>14</v>
      </c>
    </row>
    <row r="7" spans="1:23" x14ac:dyDescent="0.2">
      <c r="A7" s="58" t="s">
        <v>44</v>
      </c>
      <c r="B7" s="59">
        <v>7</v>
      </c>
      <c r="C7" s="59">
        <v>10</v>
      </c>
      <c r="D7" s="60">
        <v>48</v>
      </c>
      <c r="E7" s="60">
        <v>39</v>
      </c>
      <c r="F7" s="60">
        <v>16</v>
      </c>
      <c r="G7" s="60">
        <v>13</v>
      </c>
      <c r="H7" s="60">
        <v>8</v>
      </c>
      <c r="I7" s="60">
        <v>1</v>
      </c>
      <c r="J7" s="60">
        <v>14</v>
      </c>
      <c r="K7" s="60">
        <v>2</v>
      </c>
      <c r="L7" s="60">
        <v>0</v>
      </c>
      <c r="M7" s="60">
        <v>0</v>
      </c>
      <c r="N7" s="61">
        <v>0.41025641025641024</v>
      </c>
      <c r="O7" s="61">
        <v>0.52083333333333337</v>
      </c>
      <c r="P7" s="61">
        <v>0.46153846153846156</v>
      </c>
      <c r="Q7" s="61">
        <v>0.98237179487179493</v>
      </c>
      <c r="R7" s="60">
        <v>48</v>
      </c>
      <c r="S7" s="62">
        <v>12</v>
      </c>
    </row>
    <row r="8" spans="1:23" x14ac:dyDescent="0.2">
      <c r="A8" s="53" t="s">
        <v>5</v>
      </c>
      <c r="B8" s="54">
        <v>8</v>
      </c>
      <c r="C8" s="54">
        <v>9</v>
      </c>
      <c r="D8" s="55">
        <v>38</v>
      </c>
      <c r="E8" s="55">
        <v>38</v>
      </c>
      <c r="F8" s="55">
        <v>15</v>
      </c>
      <c r="G8" s="55">
        <v>4</v>
      </c>
      <c r="H8" s="55">
        <v>0</v>
      </c>
      <c r="I8" s="55">
        <v>0</v>
      </c>
      <c r="J8" s="55">
        <v>12</v>
      </c>
      <c r="K8" s="55">
        <v>2</v>
      </c>
      <c r="L8" s="55">
        <v>1</v>
      </c>
      <c r="M8" s="55">
        <v>0</v>
      </c>
      <c r="N8" s="56">
        <v>0.39473684210526316</v>
      </c>
      <c r="O8" s="56">
        <v>0.39473684210526316</v>
      </c>
      <c r="P8" s="56">
        <v>0.5</v>
      </c>
      <c r="Q8" s="56">
        <v>0.89473684210526316</v>
      </c>
      <c r="R8" s="55">
        <v>56</v>
      </c>
      <c r="S8" s="57">
        <v>15</v>
      </c>
    </row>
    <row r="9" spans="1:23" x14ac:dyDescent="0.2">
      <c r="A9" s="58" t="s">
        <v>6</v>
      </c>
      <c r="B9" s="59">
        <v>4</v>
      </c>
      <c r="C9" s="59">
        <v>7</v>
      </c>
      <c r="D9" s="60">
        <v>38</v>
      </c>
      <c r="E9" s="60">
        <v>35</v>
      </c>
      <c r="F9" s="60">
        <v>14</v>
      </c>
      <c r="G9" s="60">
        <v>2</v>
      </c>
      <c r="H9" s="60">
        <v>0</v>
      </c>
      <c r="I9" s="60">
        <v>3</v>
      </c>
      <c r="J9" s="60">
        <v>14</v>
      </c>
      <c r="K9" s="60">
        <v>0</v>
      </c>
      <c r="L9" s="60">
        <v>0</v>
      </c>
      <c r="M9" s="60">
        <v>0</v>
      </c>
      <c r="N9" s="61">
        <v>0.4</v>
      </c>
      <c r="O9" s="61">
        <v>0.44736842105263158</v>
      </c>
      <c r="P9" s="61">
        <v>0.4</v>
      </c>
      <c r="Q9" s="61">
        <v>0.84736842105263155</v>
      </c>
      <c r="R9" s="60">
        <v>25</v>
      </c>
      <c r="S9" s="62">
        <v>13</v>
      </c>
    </row>
    <row r="10" spans="1:23" x14ac:dyDescent="0.2">
      <c r="A10" s="53" t="s">
        <v>28</v>
      </c>
      <c r="B10" s="54">
        <v>5</v>
      </c>
      <c r="C10" s="54">
        <v>10</v>
      </c>
      <c r="D10" s="55">
        <v>48</v>
      </c>
      <c r="E10" s="55">
        <v>42</v>
      </c>
      <c r="F10" s="55">
        <v>16</v>
      </c>
      <c r="G10" s="55">
        <v>5</v>
      </c>
      <c r="H10" s="55">
        <v>5</v>
      </c>
      <c r="I10" s="55">
        <v>1</v>
      </c>
      <c r="J10" s="55">
        <v>14</v>
      </c>
      <c r="K10" s="55">
        <v>1</v>
      </c>
      <c r="L10" s="55">
        <v>1</v>
      </c>
      <c r="M10" s="55">
        <v>0</v>
      </c>
      <c r="N10" s="56">
        <v>0.38095238095238093</v>
      </c>
      <c r="O10" s="56">
        <v>0.45833333333333331</v>
      </c>
      <c r="P10" s="56">
        <v>0.45238095238095238</v>
      </c>
      <c r="Q10" s="56">
        <v>0.9107142857142857</v>
      </c>
      <c r="R10" s="55">
        <v>36</v>
      </c>
      <c r="S10" s="57">
        <v>18</v>
      </c>
    </row>
    <row r="11" spans="1:23" x14ac:dyDescent="0.2">
      <c r="A11" s="58" t="s">
        <v>51</v>
      </c>
      <c r="B11" s="59">
        <v>8</v>
      </c>
      <c r="C11" s="59">
        <v>10</v>
      </c>
      <c r="D11" s="60">
        <v>46</v>
      </c>
      <c r="E11" s="60">
        <v>41</v>
      </c>
      <c r="F11" s="60">
        <v>16</v>
      </c>
      <c r="G11" s="60">
        <v>8</v>
      </c>
      <c r="H11" s="60">
        <v>4</v>
      </c>
      <c r="I11" s="60">
        <v>1</v>
      </c>
      <c r="J11" s="60">
        <v>15</v>
      </c>
      <c r="K11" s="60">
        <v>0</v>
      </c>
      <c r="L11" s="60">
        <v>1</v>
      </c>
      <c r="M11" s="60">
        <v>0</v>
      </c>
      <c r="N11" s="61">
        <v>0.3902439024390244</v>
      </c>
      <c r="O11" s="61">
        <v>0.45652173913043476</v>
      </c>
      <c r="P11" s="61">
        <v>0.43902439024390244</v>
      </c>
      <c r="Q11" s="61">
        <v>0.8955461293743372</v>
      </c>
      <c r="R11" s="60">
        <v>53</v>
      </c>
      <c r="S11" s="62">
        <v>16</v>
      </c>
    </row>
    <row r="12" spans="1:23" x14ac:dyDescent="0.2">
      <c r="A12" s="53" t="s">
        <v>2</v>
      </c>
      <c r="B12" s="54">
        <v>1</v>
      </c>
      <c r="C12" s="54">
        <v>7</v>
      </c>
      <c r="D12" s="55">
        <v>46</v>
      </c>
      <c r="E12" s="55">
        <v>41</v>
      </c>
      <c r="F12" s="55">
        <v>17</v>
      </c>
      <c r="G12" s="55">
        <v>4</v>
      </c>
      <c r="H12" s="55">
        <v>1</v>
      </c>
      <c r="I12" s="55">
        <v>4</v>
      </c>
      <c r="J12" s="55">
        <v>13</v>
      </c>
      <c r="K12" s="55">
        <v>0</v>
      </c>
      <c r="L12" s="55">
        <v>3</v>
      </c>
      <c r="M12" s="55">
        <v>1</v>
      </c>
      <c r="N12" s="56">
        <v>0.41463414634146339</v>
      </c>
      <c r="O12" s="56">
        <v>0.47826086956521741</v>
      </c>
      <c r="P12" s="56">
        <v>0.63414634146341464</v>
      </c>
      <c r="Q12" s="56">
        <v>1.112407211028632</v>
      </c>
      <c r="R12" s="55">
        <v>2</v>
      </c>
      <c r="S12" s="57">
        <v>10</v>
      </c>
    </row>
    <row r="13" spans="1:23" x14ac:dyDescent="0.2">
      <c r="A13" s="58" t="s">
        <v>41</v>
      </c>
      <c r="B13" s="59">
        <v>5</v>
      </c>
      <c r="C13" s="59">
        <v>9</v>
      </c>
      <c r="D13" s="60">
        <v>42</v>
      </c>
      <c r="E13" s="60">
        <v>36</v>
      </c>
      <c r="F13" s="60">
        <v>15</v>
      </c>
      <c r="G13" s="60">
        <v>9</v>
      </c>
      <c r="H13" s="60">
        <v>5</v>
      </c>
      <c r="I13" s="60">
        <v>1</v>
      </c>
      <c r="J13" s="60">
        <v>12</v>
      </c>
      <c r="K13" s="60">
        <v>3</v>
      </c>
      <c r="L13" s="60">
        <v>0</v>
      </c>
      <c r="M13" s="60">
        <v>0</v>
      </c>
      <c r="N13" s="61">
        <v>0.41666666666666669</v>
      </c>
      <c r="O13" s="61">
        <v>0.5</v>
      </c>
      <c r="P13" s="61">
        <v>0.5</v>
      </c>
      <c r="Q13" s="61">
        <v>1</v>
      </c>
      <c r="R13" s="60">
        <v>30</v>
      </c>
      <c r="S13" s="62">
        <v>9</v>
      </c>
    </row>
    <row r="14" spans="1:23" x14ac:dyDescent="0.2">
      <c r="A14" s="53" t="s">
        <v>43</v>
      </c>
      <c r="B14" s="54">
        <v>7</v>
      </c>
      <c r="C14" s="54">
        <v>8</v>
      </c>
      <c r="D14" s="55">
        <v>40</v>
      </c>
      <c r="E14" s="55">
        <v>31</v>
      </c>
      <c r="F14" s="55">
        <v>13</v>
      </c>
      <c r="G14" s="55">
        <v>7</v>
      </c>
      <c r="H14" s="55">
        <v>9</v>
      </c>
      <c r="I14" s="55">
        <v>0</v>
      </c>
      <c r="J14" s="55">
        <v>10</v>
      </c>
      <c r="K14" s="55">
        <v>2</v>
      </c>
      <c r="L14" s="55">
        <v>0</v>
      </c>
      <c r="M14" s="55">
        <v>1</v>
      </c>
      <c r="N14" s="56">
        <v>0.41935483870967744</v>
      </c>
      <c r="O14" s="56">
        <v>0.55000000000000004</v>
      </c>
      <c r="P14" s="56">
        <v>0.58064516129032262</v>
      </c>
      <c r="Q14" s="56">
        <v>1.1306451612903228</v>
      </c>
      <c r="R14" s="55">
        <v>44</v>
      </c>
      <c r="S14" s="57">
        <v>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</sheetPr>
  <dimension ref="A1:AI1001"/>
  <sheetViews>
    <sheetView workbookViewId="0">
      <pane ySplit="2" topLeftCell="A48" activePane="bottomLeft" state="frozen"/>
      <selection pane="bottomLeft" activeCell="C1" sqref="C1"/>
    </sheetView>
  </sheetViews>
  <sheetFormatPr defaultColWidth="15.625" defaultRowHeight="15" customHeight="1" x14ac:dyDescent="0.2"/>
  <cols>
    <col min="1" max="1" width="4.625" bestFit="1" customWidth="1"/>
    <col min="2" max="2" width="15.875" bestFit="1" customWidth="1"/>
    <col min="3" max="3" width="7.625" bestFit="1" customWidth="1"/>
    <col min="4" max="4" width="6.375" bestFit="1" customWidth="1"/>
    <col min="5" max="5" width="5.25" bestFit="1" customWidth="1"/>
    <col min="6" max="6" width="4.125" bestFit="1" customWidth="1"/>
    <col min="7" max="7" width="5.875" bestFit="1" customWidth="1"/>
    <col min="8" max="8" width="5.375" bestFit="1" customWidth="1"/>
    <col min="9" max="9" width="6.625" bestFit="1" customWidth="1"/>
    <col min="10" max="12" width="5.125" bestFit="1" customWidth="1"/>
    <col min="13" max="13" width="5.5" bestFit="1" customWidth="1"/>
    <col min="14" max="14" width="4.75" bestFit="1" customWidth="1"/>
    <col min="15" max="15" width="3.875" bestFit="1" customWidth="1"/>
    <col min="16" max="16" width="4" bestFit="1" customWidth="1"/>
    <col min="17" max="17" width="4.125" bestFit="1" customWidth="1"/>
    <col min="18" max="18" width="11.75" customWidth="1"/>
    <col min="19" max="19" width="12.125" customWidth="1"/>
    <col min="20" max="20" width="11" customWidth="1"/>
    <col min="22" max="22" width="3.875" bestFit="1" customWidth="1"/>
    <col min="23" max="23" width="3" bestFit="1" customWidth="1"/>
    <col min="24" max="24" width="2" bestFit="1" customWidth="1"/>
    <col min="25" max="25" width="2.875" bestFit="1" customWidth="1"/>
    <col min="26" max="26" width="4" bestFit="1" customWidth="1"/>
    <col min="27" max="27" width="3.375" bestFit="1" customWidth="1"/>
    <col min="28" max="28" width="4.25" bestFit="1" customWidth="1"/>
    <col min="29" max="29" width="4.125" bestFit="1" customWidth="1"/>
    <col min="30" max="30" width="3.625" bestFit="1" customWidth="1"/>
    <col min="31" max="31" width="5" bestFit="1" customWidth="1"/>
    <col min="32" max="34" width="2.75" bestFit="1" customWidth="1"/>
    <col min="35" max="35" width="3" bestFit="1" customWidth="1"/>
  </cols>
  <sheetData>
    <row r="1" spans="1:35" ht="15" customHeight="1" x14ac:dyDescent="0.25">
      <c r="B1" s="18" t="s">
        <v>100</v>
      </c>
      <c r="C1" s="21">
        <v>4</v>
      </c>
      <c r="N1" s="78" t="str">
        <f>IF(SUM(R1:T1)=0,"","ERROR")</f>
        <v/>
      </c>
      <c r="O1" s="78"/>
      <c r="P1" s="78"/>
      <c r="Q1" s="78"/>
      <c r="R1">
        <f>SUM(R3:R72)</f>
        <v>0</v>
      </c>
      <c r="S1">
        <f>SUM(S3:S72)</f>
        <v>0</v>
      </c>
      <c r="T1">
        <f>SUM(T3:T72)</f>
        <v>0</v>
      </c>
    </row>
    <row r="2" spans="1:35" x14ac:dyDescent="0.25">
      <c r="A2" s="19" t="s">
        <v>76</v>
      </c>
      <c r="B2" s="19" t="s">
        <v>1</v>
      </c>
      <c r="C2" s="19" t="s">
        <v>56</v>
      </c>
      <c r="D2" s="19" t="s">
        <v>63</v>
      </c>
      <c r="E2" s="19" t="s">
        <v>64</v>
      </c>
      <c r="F2" s="19" t="s">
        <v>65</v>
      </c>
      <c r="G2" s="19" t="s">
        <v>68</v>
      </c>
      <c r="H2" s="19" t="s">
        <v>66</v>
      </c>
      <c r="I2" s="19" t="s">
        <v>67</v>
      </c>
      <c r="J2" s="19" t="s">
        <v>72</v>
      </c>
      <c r="K2" s="19" t="s">
        <v>73</v>
      </c>
      <c r="L2" s="19" t="s">
        <v>74</v>
      </c>
      <c r="M2" s="19" t="s">
        <v>75</v>
      </c>
      <c r="N2" s="19" t="s">
        <v>59</v>
      </c>
      <c r="O2" s="19" t="s">
        <v>60</v>
      </c>
      <c r="P2" s="19" t="s">
        <v>61</v>
      </c>
      <c r="Q2" s="19" t="s">
        <v>98</v>
      </c>
      <c r="R2" s="19" t="s">
        <v>78</v>
      </c>
      <c r="S2" s="19" t="s">
        <v>79</v>
      </c>
      <c r="T2" s="19" t="s">
        <v>80</v>
      </c>
      <c r="V2" s="7"/>
      <c r="W2" s="7"/>
      <c r="X2" s="7"/>
      <c r="Y2" s="7"/>
      <c r="Z2" s="7"/>
      <c r="AA2" s="7"/>
      <c r="AB2" s="8"/>
      <c r="AC2" s="8"/>
      <c r="AD2" s="8"/>
      <c r="AE2" s="8"/>
      <c r="AF2" s="7"/>
      <c r="AG2" s="7"/>
      <c r="AH2" s="7"/>
      <c r="AI2" s="7"/>
    </row>
    <row r="3" spans="1:35" x14ac:dyDescent="0.25">
      <c r="A3" s="1">
        <v>1</v>
      </c>
      <c r="B3" t="str">
        <f t="shared" ref="B3:B34" si="0">VLOOKUP(A3,RosterVL,2,FALSE)</f>
        <v>Phil Alles</v>
      </c>
      <c r="C3">
        <f t="shared" ref="C3:C34" si="1">VLOOKUP(A3,RosterVL,3,FALSE)</f>
        <v>1</v>
      </c>
      <c r="D3">
        <f>SUMIFS(INPUT!E:E,INPUT!$D:$D,WeeklyStats!$C$1,INPUT!$B:$B,$B3)</f>
        <v>2</v>
      </c>
      <c r="E3">
        <f>SUMIFS(INPUT!F:F,INPUT!$D:$D,WeeklyStats!$C$1,INPUT!$B:$B,$B3)</f>
        <v>2</v>
      </c>
      <c r="F3">
        <f>SUMIFS(INPUT!G:G,INPUT!$D:$D,WeeklyStats!$C$1,INPUT!$B:$B,$B3)</f>
        <v>0</v>
      </c>
      <c r="G3">
        <f>SUMIFS(INPUT!H:H,INPUT!$D:$D,WeeklyStats!$C$1,INPUT!$B:$B,$B3)</f>
        <v>0</v>
      </c>
      <c r="H3">
        <f>SUMIFS(INPUT!I:I,INPUT!$D:$D,WeeklyStats!$C$1,INPUT!$B:$B,$B3)</f>
        <v>0</v>
      </c>
      <c r="I3">
        <f>SUMIFS(INPUT!J:J,INPUT!$D:$D,WeeklyStats!$C$1,INPUT!$B:$B,$B3)</f>
        <v>0</v>
      </c>
      <c r="J3">
        <f>SUMIFS(INPUT!K:K,INPUT!$D:$D,WeeklyStats!$C$1,INPUT!$B:$B,$B3)</f>
        <v>0</v>
      </c>
      <c r="K3">
        <f>SUMIFS(INPUT!L:L,INPUT!$D:$D,WeeklyStats!$C$1,INPUT!$B:$B,$B3)</f>
        <v>0</v>
      </c>
      <c r="L3">
        <f>SUMIFS(INPUT!M:M,INPUT!$D:$D,WeeklyStats!$C$1,INPUT!$B:$B,$B3)</f>
        <v>0</v>
      </c>
      <c r="M3">
        <f>SUMIFS(INPUT!N:N,INPUT!$D:$D,WeeklyStats!$C$1,INPUT!$B:$B,$B3)</f>
        <v>0</v>
      </c>
      <c r="N3">
        <f>SUMIFS(INPUT!O:O,INPUT!$D:$D,WeeklyStats!$C$1,INPUT!$B:$B,$B3)</f>
        <v>0</v>
      </c>
      <c r="O3">
        <f>SUMIFS(INPUT!P:P,INPUT!$D:$D,WeeklyStats!$C$1,INPUT!$B:$B,$B3)</f>
        <v>0</v>
      </c>
      <c r="P3">
        <f>SUMIFS(INPUT!Q:Q,INPUT!$D:$D,WeeklyStats!$C$1,INPUT!$B:$B,$B3)</f>
        <v>0</v>
      </c>
      <c r="Q3">
        <f>SUMIFS(INPUT!R:R,INPUT!$D:$D,WeeklyStats!$C$1,INPUT!$B:$B,$B3)</f>
        <v>0</v>
      </c>
      <c r="R3">
        <f>IF(SUM(J3:M3)=F3,0,1)</f>
        <v>0</v>
      </c>
      <c r="S3">
        <f>IF(SUM(E3,H3,I3)=D3,0,1)</f>
        <v>0</v>
      </c>
      <c r="T3">
        <f>IF(D3-SUM(H3,I3)=E3,0,1)</f>
        <v>0</v>
      </c>
    </row>
    <row r="4" spans="1:35" x14ac:dyDescent="0.25">
      <c r="A4" s="1">
        <v>2</v>
      </c>
      <c r="B4" t="str">
        <f t="shared" si="0"/>
        <v>Mike Rainbolt</v>
      </c>
      <c r="C4">
        <f t="shared" si="1"/>
        <v>1</v>
      </c>
      <c r="D4">
        <f>SUMIFS(INPUT!E:E,INPUT!$D:$D,WeeklyStats!$C$1,INPUT!$B:$B,$B4)</f>
        <v>3</v>
      </c>
      <c r="E4">
        <f>SUMIFS(INPUT!F:F,INPUT!$D:$D,WeeklyStats!$C$1,INPUT!$B:$B,$B4)</f>
        <v>3</v>
      </c>
      <c r="F4">
        <f>SUMIFS(INPUT!G:G,INPUT!$D:$D,WeeklyStats!$C$1,INPUT!$B:$B,$B4)</f>
        <v>0</v>
      </c>
      <c r="G4">
        <f>SUMIFS(INPUT!H:H,INPUT!$D:$D,WeeklyStats!$C$1,INPUT!$B:$B,$B4)</f>
        <v>0</v>
      </c>
      <c r="H4">
        <f>SUMIFS(INPUT!I:I,INPUT!$D:$D,WeeklyStats!$C$1,INPUT!$B:$B,$B4)</f>
        <v>0</v>
      </c>
      <c r="I4">
        <f>SUMIFS(INPUT!J:J,INPUT!$D:$D,WeeklyStats!$C$1,INPUT!$B:$B,$B4)</f>
        <v>0</v>
      </c>
      <c r="J4">
        <f>SUMIFS(INPUT!K:K,INPUT!$D:$D,WeeklyStats!$C$1,INPUT!$B:$B,$B4)</f>
        <v>0</v>
      </c>
      <c r="K4">
        <f>SUMIFS(INPUT!L:L,INPUT!$D:$D,WeeklyStats!$C$1,INPUT!$B:$B,$B4)</f>
        <v>0</v>
      </c>
      <c r="L4">
        <f>SUMIFS(INPUT!M:M,INPUT!$D:$D,WeeklyStats!$C$1,INPUT!$B:$B,$B4)</f>
        <v>0</v>
      </c>
      <c r="M4">
        <f>SUMIFS(INPUT!N:N,INPUT!$D:$D,WeeklyStats!$C$1,INPUT!$B:$B,$B4)</f>
        <v>0</v>
      </c>
      <c r="N4">
        <f>SUMIFS(INPUT!O:O,INPUT!$D:$D,WeeklyStats!$C$1,INPUT!$B:$B,$B4)</f>
        <v>0</v>
      </c>
      <c r="O4">
        <f>SUMIFS(INPUT!P:P,INPUT!$D:$D,WeeklyStats!$C$1,INPUT!$B:$B,$B4)</f>
        <v>1</v>
      </c>
      <c r="P4">
        <f>SUMIFS(INPUT!Q:Q,INPUT!$D:$D,WeeklyStats!$C$1,INPUT!$B:$B,$B4)</f>
        <v>0</v>
      </c>
      <c r="Q4">
        <f>SUMIFS(INPUT!R:R,INPUT!$D:$D,WeeklyStats!$C$1,INPUT!$B:$B,$B4)</f>
        <v>0</v>
      </c>
      <c r="R4">
        <f t="shared" ref="R4:R66" si="2">IF(SUM(J4:M4)=F4,0,1)</f>
        <v>0</v>
      </c>
      <c r="S4">
        <f t="shared" ref="S4:S66" si="3">IF(SUM(E4,H4,I4)=D4,0,1)</f>
        <v>0</v>
      </c>
      <c r="T4">
        <f t="shared" ref="T4:T66" si="4">IF(D4-SUM(H4,I4)=E4,0,1)</f>
        <v>0</v>
      </c>
    </row>
    <row r="5" spans="1:35" x14ac:dyDescent="0.25">
      <c r="A5" s="1">
        <v>3</v>
      </c>
      <c r="B5" t="str">
        <f t="shared" si="0"/>
        <v>Steven Dooley</v>
      </c>
      <c r="C5">
        <f t="shared" si="1"/>
        <v>1</v>
      </c>
      <c r="D5">
        <f>SUMIFS(INPUT!E:E,INPUT!$D:$D,WeeklyStats!$C$1,INPUT!$B:$B,$B5)</f>
        <v>2</v>
      </c>
      <c r="E5">
        <f>SUMIFS(INPUT!F:F,INPUT!$D:$D,WeeklyStats!$C$1,INPUT!$B:$B,$B5)</f>
        <v>2</v>
      </c>
      <c r="F5">
        <f>SUMIFS(INPUT!G:G,INPUT!$D:$D,WeeklyStats!$C$1,INPUT!$B:$B,$B5)</f>
        <v>0</v>
      </c>
      <c r="G5">
        <f>SUMIFS(INPUT!H:H,INPUT!$D:$D,WeeklyStats!$C$1,INPUT!$B:$B,$B5)</f>
        <v>0</v>
      </c>
      <c r="H5">
        <f>SUMIFS(INPUT!I:I,INPUT!$D:$D,WeeklyStats!$C$1,INPUT!$B:$B,$B5)</f>
        <v>0</v>
      </c>
      <c r="I5">
        <f>SUMIFS(INPUT!J:J,INPUT!$D:$D,WeeklyStats!$C$1,INPUT!$B:$B,$B5)</f>
        <v>0</v>
      </c>
      <c r="J5">
        <f>SUMIFS(INPUT!K:K,INPUT!$D:$D,WeeklyStats!$C$1,INPUT!$B:$B,$B5)</f>
        <v>0</v>
      </c>
      <c r="K5">
        <f>SUMIFS(INPUT!L:L,INPUT!$D:$D,WeeklyStats!$C$1,INPUT!$B:$B,$B5)</f>
        <v>0</v>
      </c>
      <c r="L5">
        <f>SUMIFS(INPUT!M:M,INPUT!$D:$D,WeeklyStats!$C$1,INPUT!$B:$B,$B5)</f>
        <v>0</v>
      </c>
      <c r="M5">
        <f>SUMIFS(INPUT!N:N,INPUT!$D:$D,WeeklyStats!$C$1,INPUT!$B:$B,$B5)</f>
        <v>0</v>
      </c>
      <c r="N5">
        <f>SUMIFS(INPUT!O:O,INPUT!$D:$D,WeeklyStats!$C$1,INPUT!$B:$B,$B5)</f>
        <v>0</v>
      </c>
      <c r="O5">
        <f>SUMIFS(INPUT!P:P,INPUT!$D:$D,WeeklyStats!$C$1,INPUT!$B:$B,$B5)</f>
        <v>0</v>
      </c>
      <c r="P5">
        <f>SUMIFS(INPUT!Q:Q,INPUT!$D:$D,WeeklyStats!$C$1,INPUT!$B:$B,$B5)</f>
        <v>0</v>
      </c>
      <c r="Q5">
        <f>SUMIFS(INPUT!R:R,INPUT!$D:$D,WeeklyStats!$C$1,INPUT!$B:$B,$B5)</f>
        <v>0</v>
      </c>
      <c r="R5">
        <f t="shared" si="2"/>
        <v>0</v>
      </c>
      <c r="S5">
        <f t="shared" si="3"/>
        <v>0</v>
      </c>
      <c r="T5">
        <f t="shared" si="4"/>
        <v>0</v>
      </c>
    </row>
    <row r="6" spans="1:35" x14ac:dyDescent="0.25">
      <c r="A6" s="1">
        <v>4</v>
      </c>
      <c r="B6" t="str">
        <f t="shared" si="0"/>
        <v>Dave Kohring</v>
      </c>
      <c r="C6">
        <f t="shared" si="1"/>
        <v>1</v>
      </c>
      <c r="D6">
        <f>SUMIFS(INPUT!E:E,INPUT!$D:$D,WeeklyStats!$C$1,INPUT!$B:$B,$B6)</f>
        <v>2</v>
      </c>
      <c r="E6">
        <f>SUMIFS(INPUT!F:F,INPUT!$D:$D,WeeklyStats!$C$1,INPUT!$B:$B,$B6)</f>
        <v>2</v>
      </c>
      <c r="F6">
        <f>SUMIFS(INPUT!G:G,INPUT!$D:$D,WeeklyStats!$C$1,INPUT!$B:$B,$B6)</f>
        <v>0</v>
      </c>
      <c r="G6">
        <f>SUMIFS(INPUT!H:H,INPUT!$D:$D,WeeklyStats!$C$1,INPUT!$B:$B,$B6)</f>
        <v>0</v>
      </c>
      <c r="H6">
        <f>SUMIFS(INPUT!I:I,INPUT!$D:$D,WeeklyStats!$C$1,INPUT!$B:$B,$B6)</f>
        <v>0</v>
      </c>
      <c r="I6">
        <f>SUMIFS(INPUT!J:J,INPUT!$D:$D,WeeklyStats!$C$1,INPUT!$B:$B,$B6)</f>
        <v>0</v>
      </c>
      <c r="J6">
        <f>SUMIFS(INPUT!K:K,INPUT!$D:$D,WeeklyStats!$C$1,INPUT!$B:$B,$B6)</f>
        <v>0</v>
      </c>
      <c r="K6">
        <f>SUMIFS(INPUT!L:L,INPUT!$D:$D,WeeklyStats!$C$1,INPUT!$B:$B,$B6)</f>
        <v>0</v>
      </c>
      <c r="L6">
        <f>SUMIFS(INPUT!M:M,INPUT!$D:$D,WeeklyStats!$C$1,INPUT!$B:$B,$B6)</f>
        <v>0</v>
      </c>
      <c r="M6">
        <f>SUMIFS(INPUT!N:N,INPUT!$D:$D,WeeklyStats!$C$1,INPUT!$B:$B,$B6)</f>
        <v>0</v>
      </c>
      <c r="N6">
        <f>SUMIFS(INPUT!O:O,INPUT!$D:$D,WeeklyStats!$C$1,INPUT!$B:$B,$B6)</f>
        <v>0</v>
      </c>
      <c r="O6">
        <f>SUMIFS(INPUT!P:P,INPUT!$D:$D,WeeklyStats!$C$1,INPUT!$B:$B,$B6)</f>
        <v>0</v>
      </c>
      <c r="P6">
        <f>SUMIFS(INPUT!Q:Q,INPUT!$D:$D,WeeklyStats!$C$1,INPUT!$B:$B,$B6)</f>
        <v>0</v>
      </c>
      <c r="Q6">
        <f>SUMIFS(INPUT!R:R,INPUT!$D:$D,WeeklyStats!$C$1,INPUT!$B:$B,$B6)</f>
        <v>0</v>
      </c>
      <c r="R6">
        <f t="shared" si="2"/>
        <v>0</v>
      </c>
      <c r="S6">
        <f t="shared" si="3"/>
        <v>0</v>
      </c>
      <c r="T6">
        <f t="shared" si="4"/>
        <v>0</v>
      </c>
    </row>
    <row r="7" spans="1:35" x14ac:dyDescent="0.25">
      <c r="A7" s="1">
        <v>5</v>
      </c>
      <c r="B7" t="str">
        <f t="shared" si="0"/>
        <v>Rick Funk</v>
      </c>
      <c r="C7">
        <f t="shared" si="1"/>
        <v>1</v>
      </c>
      <c r="D7">
        <f>SUMIFS(INPUT!E:E,INPUT!$D:$D,WeeklyStats!$C$1,INPUT!$B:$B,$B7)</f>
        <v>0</v>
      </c>
      <c r="E7">
        <f>SUMIFS(INPUT!F:F,INPUT!$D:$D,WeeklyStats!$C$1,INPUT!$B:$B,$B7)</f>
        <v>0</v>
      </c>
      <c r="F7">
        <f>SUMIFS(INPUT!G:G,INPUT!$D:$D,WeeklyStats!$C$1,INPUT!$B:$B,$B7)</f>
        <v>0</v>
      </c>
      <c r="G7">
        <f>SUMIFS(INPUT!H:H,INPUT!$D:$D,WeeklyStats!$C$1,INPUT!$B:$B,$B7)</f>
        <v>0</v>
      </c>
      <c r="H7">
        <f>SUMIFS(INPUT!I:I,INPUT!$D:$D,WeeklyStats!$C$1,INPUT!$B:$B,$B7)</f>
        <v>0</v>
      </c>
      <c r="I7">
        <f>SUMIFS(INPUT!J:J,INPUT!$D:$D,WeeklyStats!$C$1,INPUT!$B:$B,$B7)</f>
        <v>0</v>
      </c>
      <c r="J7">
        <f>SUMIFS(INPUT!K:K,INPUT!$D:$D,WeeklyStats!$C$1,INPUT!$B:$B,$B7)</f>
        <v>0</v>
      </c>
      <c r="K7">
        <f>SUMIFS(INPUT!L:L,INPUT!$D:$D,WeeklyStats!$C$1,INPUT!$B:$B,$B7)</f>
        <v>0</v>
      </c>
      <c r="L7">
        <f>SUMIFS(INPUT!M:M,INPUT!$D:$D,WeeklyStats!$C$1,INPUT!$B:$B,$B7)</f>
        <v>0</v>
      </c>
      <c r="M7">
        <f>SUMIFS(INPUT!N:N,INPUT!$D:$D,WeeklyStats!$C$1,INPUT!$B:$B,$B7)</f>
        <v>0</v>
      </c>
      <c r="N7">
        <f>SUMIFS(INPUT!O:O,INPUT!$D:$D,WeeklyStats!$C$1,INPUT!$B:$B,$B7)</f>
        <v>0</v>
      </c>
      <c r="O7">
        <f>SUMIFS(INPUT!P:P,INPUT!$D:$D,WeeklyStats!$C$1,INPUT!$B:$B,$B7)</f>
        <v>0</v>
      </c>
      <c r="P7">
        <f>SUMIFS(INPUT!Q:Q,INPUT!$D:$D,WeeklyStats!$C$1,INPUT!$B:$B,$B7)</f>
        <v>0</v>
      </c>
      <c r="Q7">
        <f>SUMIFS(INPUT!R:R,INPUT!$D:$D,WeeklyStats!$C$1,INPUT!$B:$B,$B7)</f>
        <v>0</v>
      </c>
      <c r="R7">
        <f t="shared" si="2"/>
        <v>0</v>
      </c>
      <c r="S7">
        <f t="shared" si="3"/>
        <v>0</v>
      </c>
      <c r="T7">
        <f t="shared" si="4"/>
        <v>0</v>
      </c>
    </row>
    <row r="8" spans="1:35" x14ac:dyDescent="0.25">
      <c r="A8" s="1">
        <v>6</v>
      </c>
      <c r="B8" t="str">
        <f t="shared" si="0"/>
        <v>Marc Rosen</v>
      </c>
      <c r="C8">
        <f t="shared" si="1"/>
        <v>1</v>
      </c>
      <c r="D8">
        <f>SUMIFS(INPUT!E:E,INPUT!$D:$D,WeeklyStats!$C$1,INPUT!$B:$B,$B8)</f>
        <v>2</v>
      </c>
      <c r="E8">
        <f>SUMIFS(INPUT!F:F,INPUT!$D:$D,WeeklyStats!$C$1,INPUT!$B:$B,$B8)</f>
        <v>1</v>
      </c>
      <c r="F8">
        <f>SUMIFS(INPUT!G:G,INPUT!$D:$D,WeeklyStats!$C$1,INPUT!$B:$B,$B8)</f>
        <v>0</v>
      </c>
      <c r="G8">
        <f>SUMIFS(INPUT!H:H,INPUT!$D:$D,WeeklyStats!$C$1,INPUT!$B:$B,$B8)</f>
        <v>0</v>
      </c>
      <c r="H8">
        <f>SUMIFS(INPUT!I:I,INPUT!$D:$D,WeeklyStats!$C$1,INPUT!$B:$B,$B8)</f>
        <v>0</v>
      </c>
      <c r="I8">
        <f>SUMIFS(INPUT!J:J,INPUT!$D:$D,WeeklyStats!$C$1,INPUT!$B:$B,$B8)</f>
        <v>1</v>
      </c>
      <c r="J8">
        <f>SUMIFS(INPUT!K:K,INPUT!$D:$D,WeeklyStats!$C$1,INPUT!$B:$B,$B8)</f>
        <v>0</v>
      </c>
      <c r="K8">
        <f>SUMIFS(INPUT!L:L,INPUT!$D:$D,WeeklyStats!$C$1,INPUT!$B:$B,$B8)</f>
        <v>0</v>
      </c>
      <c r="L8">
        <f>SUMIFS(INPUT!M:M,INPUT!$D:$D,WeeklyStats!$C$1,INPUT!$B:$B,$B8)</f>
        <v>0</v>
      </c>
      <c r="M8">
        <f>SUMIFS(INPUT!N:N,INPUT!$D:$D,WeeklyStats!$C$1,INPUT!$B:$B,$B8)</f>
        <v>0</v>
      </c>
      <c r="N8">
        <f>SUMIFS(INPUT!O:O,INPUT!$D:$D,WeeklyStats!$C$1,INPUT!$B:$B,$B8)</f>
        <v>0</v>
      </c>
      <c r="O8">
        <f>SUMIFS(INPUT!P:P,INPUT!$D:$D,WeeklyStats!$C$1,INPUT!$B:$B,$B8)</f>
        <v>0</v>
      </c>
      <c r="P8">
        <f>SUMIFS(INPUT!Q:Q,INPUT!$D:$D,WeeklyStats!$C$1,INPUT!$B:$B,$B8)</f>
        <v>0</v>
      </c>
      <c r="Q8">
        <f>SUMIFS(INPUT!R:R,INPUT!$D:$D,WeeklyStats!$C$1,INPUT!$B:$B,$B8)</f>
        <v>0</v>
      </c>
      <c r="R8">
        <f t="shared" si="2"/>
        <v>0</v>
      </c>
      <c r="S8">
        <f t="shared" si="3"/>
        <v>0</v>
      </c>
      <c r="T8">
        <f t="shared" si="4"/>
        <v>0</v>
      </c>
    </row>
    <row r="9" spans="1:35" x14ac:dyDescent="0.25">
      <c r="A9" s="1">
        <v>7</v>
      </c>
      <c r="B9" t="str">
        <f t="shared" si="0"/>
        <v>Jeremy Lentz</v>
      </c>
      <c r="C9">
        <f t="shared" si="1"/>
        <v>1</v>
      </c>
      <c r="D9">
        <f>SUMIFS(INPUT!E:E,INPUT!$D:$D,WeeklyStats!$C$1,INPUT!$B:$B,$B9)</f>
        <v>2</v>
      </c>
      <c r="E9">
        <f>SUMIFS(INPUT!F:F,INPUT!$D:$D,WeeklyStats!$C$1,INPUT!$B:$B,$B9)</f>
        <v>2</v>
      </c>
      <c r="F9">
        <f>SUMIFS(INPUT!G:G,INPUT!$D:$D,WeeklyStats!$C$1,INPUT!$B:$B,$B9)</f>
        <v>0</v>
      </c>
      <c r="G9">
        <f>SUMIFS(INPUT!H:H,INPUT!$D:$D,WeeklyStats!$C$1,INPUT!$B:$B,$B9)</f>
        <v>0</v>
      </c>
      <c r="H9">
        <f>SUMIFS(INPUT!I:I,INPUT!$D:$D,WeeklyStats!$C$1,INPUT!$B:$B,$B9)</f>
        <v>0</v>
      </c>
      <c r="I9">
        <f>SUMIFS(INPUT!J:J,INPUT!$D:$D,WeeklyStats!$C$1,INPUT!$B:$B,$B9)</f>
        <v>0</v>
      </c>
      <c r="J9">
        <f>SUMIFS(INPUT!K:K,INPUT!$D:$D,WeeklyStats!$C$1,INPUT!$B:$B,$B9)</f>
        <v>0</v>
      </c>
      <c r="K9">
        <f>SUMIFS(INPUT!L:L,INPUT!$D:$D,WeeklyStats!$C$1,INPUT!$B:$B,$B9)</f>
        <v>0</v>
      </c>
      <c r="L9">
        <f>SUMIFS(INPUT!M:M,INPUT!$D:$D,WeeklyStats!$C$1,INPUT!$B:$B,$B9)</f>
        <v>0</v>
      </c>
      <c r="M9">
        <f>SUMIFS(INPUT!N:N,INPUT!$D:$D,WeeklyStats!$C$1,INPUT!$B:$B,$B9)</f>
        <v>0</v>
      </c>
      <c r="N9">
        <f>SUMIFS(INPUT!O:O,INPUT!$D:$D,WeeklyStats!$C$1,INPUT!$B:$B,$B9)</f>
        <v>0</v>
      </c>
      <c r="O9">
        <f>SUMIFS(INPUT!P:P,INPUT!$D:$D,WeeklyStats!$C$1,INPUT!$B:$B,$B9)</f>
        <v>0</v>
      </c>
      <c r="P9">
        <f>SUMIFS(INPUT!Q:Q,INPUT!$D:$D,WeeklyStats!$C$1,INPUT!$B:$B,$B9)</f>
        <v>0</v>
      </c>
      <c r="Q9">
        <f>SUMIFS(INPUT!R:R,INPUT!$D:$D,WeeklyStats!$C$1,INPUT!$B:$B,$B9)</f>
        <v>0</v>
      </c>
      <c r="R9">
        <f t="shared" si="2"/>
        <v>0</v>
      </c>
      <c r="S9">
        <f t="shared" si="3"/>
        <v>0</v>
      </c>
      <c r="T9">
        <f t="shared" si="4"/>
        <v>0</v>
      </c>
    </row>
    <row r="10" spans="1:35" x14ac:dyDescent="0.25">
      <c r="A10" s="1">
        <v>8</v>
      </c>
      <c r="B10" t="str">
        <f t="shared" si="0"/>
        <v>Donnie Rulo</v>
      </c>
      <c r="C10">
        <f t="shared" si="1"/>
        <v>2</v>
      </c>
      <c r="D10">
        <f>SUMIFS(INPUT!E:E,INPUT!$D:$D,WeeklyStats!$C$1,INPUT!$B:$B,$B10)</f>
        <v>3</v>
      </c>
      <c r="E10">
        <f>SUMIFS(INPUT!F:F,INPUT!$D:$D,WeeklyStats!$C$1,INPUT!$B:$B,$B10)</f>
        <v>2</v>
      </c>
      <c r="F10">
        <f>SUMIFS(INPUT!G:G,INPUT!$D:$D,WeeklyStats!$C$1,INPUT!$B:$B,$B10)</f>
        <v>0</v>
      </c>
      <c r="G10">
        <f>SUMIFS(INPUT!H:H,INPUT!$D:$D,WeeklyStats!$C$1,INPUT!$B:$B,$B10)</f>
        <v>0</v>
      </c>
      <c r="H10">
        <f>SUMIFS(INPUT!I:I,INPUT!$D:$D,WeeklyStats!$C$1,INPUT!$B:$B,$B10)</f>
        <v>1</v>
      </c>
      <c r="I10">
        <f>SUMIFS(INPUT!J:J,INPUT!$D:$D,WeeklyStats!$C$1,INPUT!$B:$B,$B10)</f>
        <v>0</v>
      </c>
      <c r="J10">
        <f>SUMIFS(INPUT!K:K,INPUT!$D:$D,WeeklyStats!$C$1,INPUT!$B:$B,$B10)</f>
        <v>0</v>
      </c>
      <c r="K10">
        <f>SUMIFS(INPUT!L:L,INPUT!$D:$D,WeeklyStats!$C$1,INPUT!$B:$B,$B10)</f>
        <v>0</v>
      </c>
      <c r="L10">
        <f>SUMIFS(INPUT!M:M,INPUT!$D:$D,WeeklyStats!$C$1,INPUT!$B:$B,$B10)</f>
        <v>0</v>
      </c>
      <c r="M10">
        <f>SUMIFS(INPUT!N:N,INPUT!$D:$D,WeeklyStats!$C$1,INPUT!$B:$B,$B10)</f>
        <v>0</v>
      </c>
      <c r="N10">
        <f>SUMIFS(INPUT!O:O,INPUT!$D:$D,WeeklyStats!$C$1,INPUT!$B:$B,$B10)</f>
        <v>0</v>
      </c>
      <c r="O10">
        <f>SUMIFS(INPUT!P:P,INPUT!$D:$D,WeeklyStats!$C$1,INPUT!$B:$B,$B10)</f>
        <v>0</v>
      </c>
      <c r="P10">
        <f>SUMIFS(INPUT!Q:Q,INPUT!$D:$D,WeeklyStats!$C$1,INPUT!$B:$B,$B10)</f>
        <v>0</v>
      </c>
      <c r="Q10">
        <f>SUMIFS(INPUT!R:R,INPUT!$D:$D,WeeklyStats!$C$1,INPUT!$B:$B,$B10)</f>
        <v>0</v>
      </c>
      <c r="R10">
        <f t="shared" si="2"/>
        <v>0</v>
      </c>
      <c r="S10">
        <f t="shared" si="3"/>
        <v>0</v>
      </c>
      <c r="T10">
        <f t="shared" si="4"/>
        <v>0</v>
      </c>
    </row>
    <row r="11" spans="1:35" x14ac:dyDescent="0.25">
      <c r="A11" s="1">
        <v>9</v>
      </c>
      <c r="B11" t="str">
        <f t="shared" si="0"/>
        <v>Ernie Luna</v>
      </c>
      <c r="C11">
        <f t="shared" si="1"/>
        <v>2</v>
      </c>
      <c r="D11">
        <f>SUMIFS(INPUT!E:E,INPUT!$D:$D,WeeklyStats!$C$1,INPUT!$B:$B,$B11)</f>
        <v>3</v>
      </c>
      <c r="E11">
        <f>SUMIFS(INPUT!F:F,INPUT!$D:$D,WeeklyStats!$C$1,INPUT!$B:$B,$B11)</f>
        <v>2</v>
      </c>
      <c r="F11">
        <f>SUMIFS(INPUT!G:G,INPUT!$D:$D,WeeklyStats!$C$1,INPUT!$B:$B,$B11)</f>
        <v>1</v>
      </c>
      <c r="G11">
        <f>SUMIFS(INPUT!H:H,INPUT!$D:$D,WeeklyStats!$C$1,INPUT!$B:$B,$B11)</f>
        <v>0</v>
      </c>
      <c r="H11">
        <f>SUMIFS(INPUT!I:I,INPUT!$D:$D,WeeklyStats!$C$1,INPUT!$B:$B,$B11)</f>
        <v>1</v>
      </c>
      <c r="I11">
        <f>SUMIFS(INPUT!J:J,INPUT!$D:$D,WeeklyStats!$C$1,INPUT!$B:$B,$B11)</f>
        <v>0</v>
      </c>
      <c r="J11">
        <f>SUMIFS(INPUT!K:K,INPUT!$D:$D,WeeklyStats!$C$1,INPUT!$B:$B,$B11)</f>
        <v>1</v>
      </c>
      <c r="K11">
        <f>SUMIFS(INPUT!L:L,INPUT!$D:$D,WeeklyStats!$C$1,INPUT!$B:$B,$B11)</f>
        <v>0</v>
      </c>
      <c r="L11">
        <f>SUMIFS(INPUT!M:M,INPUT!$D:$D,WeeklyStats!$C$1,INPUT!$B:$B,$B11)</f>
        <v>0</v>
      </c>
      <c r="M11">
        <f>SUMIFS(INPUT!N:N,INPUT!$D:$D,WeeklyStats!$C$1,INPUT!$B:$B,$B11)</f>
        <v>0</v>
      </c>
      <c r="N11">
        <f>SUMIFS(INPUT!O:O,INPUT!$D:$D,WeeklyStats!$C$1,INPUT!$B:$B,$B11)</f>
        <v>0</v>
      </c>
      <c r="O11">
        <f>SUMIFS(INPUT!P:P,INPUT!$D:$D,WeeklyStats!$C$1,INPUT!$B:$B,$B11)</f>
        <v>0</v>
      </c>
      <c r="P11">
        <f>SUMIFS(INPUT!Q:Q,INPUT!$D:$D,WeeklyStats!$C$1,INPUT!$B:$B,$B11)</f>
        <v>1</v>
      </c>
      <c r="Q11">
        <f>SUMIFS(INPUT!R:R,INPUT!$D:$D,WeeklyStats!$C$1,INPUT!$B:$B,$B11)</f>
        <v>1</v>
      </c>
      <c r="R11">
        <f t="shared" si="2"/>
        <v>0</v>
      </c>
      <c r="S11">
        <f t="shared" si="3"/>
        <v>0</v>
      </c>
      <c r="T11">
        <f t="shared" si="4"/>
        <v>0</v>
      </c>
    </row>
    <row r="12" spans="1:35" x14ac:dyDescent="0.25">
      <c r="A12" s="1">
        <v>10</v>
      </c>
      <c r="B12" t="str">
        <f t="shared" si="0"/>
        <v>Lee Renfrow</v>
      </c>
      <c r="C12">
        <f t="shared" si="1"/>
        <v>2</v>
      </c>
      <c r="D12">
        <f>SUMIFS(INPUT!E:E,INPUT!$D:$D,WeeklyStats!$C$1,INPUT!$B:$B,$B12)</f>
        <v>3</v>
      </c>
      <c r="E12">
        <f>SUMIFS(INPUT!F:F,INPUT!$D:$D,WeeklyStats!$C$1,INPUT!$B:$B,$B12)</f>
        <v>2</v>
      </c>
      <c r="F12">
        <f>SUMIFS(INPUT!G:G,INPUT!$D:$D,WeeklyStats!$C$1,INPUT!$B:$B,$B12)</f>
        <v>0</v>
      </c>
      <c r="G12">
        <f>SUMIFS(INPUT!H:H,INPUT!$D:$D,WeeklyStats!$C$1,INPUT!$B:$B,$B12)</f>
        <v>0</v>
      </c>
      <c r="H12">
        <f>SUMIFS(INPUT!I:I,INPUT!$D:$D,WeeklyStats!$C$1,INPUT!$B:$B,$B12)</f>
        <v>1</v>
      </c>
      <c r="I12">
        <f>SUMIFS(INPUT!J:J,INPUT!$D:$D,WeeklyStats!$C$1,INPUT!$B:$B,$B12)</f>
        <v>0</v>
      </c>
      <c r="J12">
        <f>SUMIFS(INPUT!K:K,INPUT!$D:$D,WeeklyStats!$C$1,INPUT!$B:$B,$B12)</f>
        <v>0</v>
      </c>
      <c r="K12">
        <f>SUMIFS(INPUT!L:L,INPUT!$D:$D,WeeklyStats!$C$1,INPUT!$B:$B,$B12)</f>
        <v>0</v>
      </c>
      <c r="L12">
        <f>SUMIFS(INPUT!M:M,INPUT!$D:$D,WeeklyStats!$C$1,INPUT!$B:$B,$B12)</f>
        <v>0</v>
      </c>
      <c r="M12">
        <f>SUMIFS(INPUT!N:N,INPUT!$D:$D,WeeklyStats!$C$1,INPUT!$B:$B,$B12)</f>
        <v>0</v>
      </c>
      <c r="N12">
        <f>SUMIFS(INPUT!O:O,INPUT!$D:$D,WeeklyStats!$C$1,INPUT!$B:$B,$B12)</f>
        <v>0</v>
      </c>
      <c r="O12">
        <f>SUMIFS(INPUT!P:P,INPUT!$D:$D,WeeklyStats!$C$1,INPUT!$B:$B,$B12)</f>
        <v>0</v>
      </c>
      <c r="P12">
        <f>SUMIFS(INPUT!Q:Q,INPUT!$D:$D,WeeklyStats!$C$1,INPUT!$B:$B,$B12)</f>
        <v>0</v>
      </c>
      <c r="Q12">
        <f>SUMIFS(INPUT!R:R,INPUT!$D:$D,WeeklyStats!$C$1,INPUT!$B:$B,$B12)</f>
        <v>0</v>
      </c>
      <c r="R12">
        <f t="shared" si="2"/>
        <v>0</v>
      </c>
      <c r="S12">
        <f t="shared" si="3"/>
        <v>0</v>
      </c>
      <c r="T12">
        <f t="shared" si="4"/>
        <v>0</v>
      </c>
    </row>
    <row r="13" spans="1:35" x14ac:dyDescent="0.25">
      <c r="A13" s="1">
        <v>11</v>
      </c>
      <c r="B13" t="str">
        <f t="shared" si="0"/>
        <v>Ruben Plancart</v>
      </c>
      <c r="C13">
        <f t="shared" si="1"/>
        <v>2</v>
      </c>
      <c r="D13">
        <f>SUMIFS(INPUT!E:E,INPUT!$D:$D,WeeklyStats!$C$1,INPUT!$B:$B,$B13)</f>
        <v>2</v>
      </c>
      <c r="E13">
        <f>SUMIFS(INPUT!F:F,INPUT!$D:$D,WeeklyStats!$C$1,INPUT!$B:$B,$B13)</f>
        <v>2</v>
      </c>
      <c r="F13">
        <f>SUMIFS(INPUT!G:G,INPUT!$D:$D,WeeklyStats!$C$1,INPUT!$B:$B,$B13)</f>
        <v>0</v>
      </c>
      <c r="G13">
        <f>SUMIFS(INPUT!H:H,INPUT!$D:$D,WeeklyStats!$C$1,INPUT!$B:$B,$B13)</f>
        <v>0</v>
      </c>
      <c r="H13">
        <f>SUMIFS(INPUT!I:I,INPUT!$D:$D,WeeklyStats!$C$1,INPUT!$B:$B,$B13)</f>
        <v>0</v>
      </c>
      <c r="I13">
        <f>SUMIFS(INPUT!J:J,INPUT!$D:$D,WeeklyStats!$C$1,INPUT!$B:$B,$B13)</f>
        <v>0</v>
      </c>
      <c r="J13">
        <f>SUMIFS(INPUT!K:K,INPUT!$D:$D,WeeklyStats!$C$1,INPUT!$B:$B,$B13)</f>
        <v>0</v>
      </c>
      <c r="K13">
        <f>SUMIFS(INPUT!L:L,INPUT!$D:$D,WeeklyStats!$C$1,INPUT!$B:$B,$B13)</f>
        <v>0</v>
      </c>
      <c r="L13">
        <f>SUMIFS(INPUT!M:M,INPUT!$D:$D,WeeklyStats!$C$1,INPUT!$B:$B,$B13)</f>
        <v>0</v>
      </c>
      <c r="M13">
        <f>SUMIFS(INPUT!N:N,INPUT!$D:$D,WeeklyStats!$C$1,INPUT!$B:$B,$B13)</f>
        <v>0</v>
      </c>
      <c r="N13">
        <f>SUMIFS(INPUT!O:O,INPUT!$D:$D,WeeklyStats!$C$1,INPUT!$B:$B,$B13)</f>
        <v>0</v>
      </c>
      <c r="O13">
        <f>SUMIFS(INPUT!P:P,INPUT!$D:$D,WeeklyStats!$C$1,INPUT!$B:$B,$B13)</f>
        <v>0</v>
      </c>
      <c r="P13">
        <f>SUMIFS(INPUT!Q:Q,INPUT!$D:$D,WeeklyStats!$C$1,INPUT!$B:$B,$B13)</f>
        <v>0</v>
      </c>
      <c r="Q13">
        <f>SUMIFS(INPUT!R:R,INPUT!$D:$D,WeeklyStats!$C$1,INPUT!$B:$B,$B13)</f>
        <v>0</v>
      </c>
      <c r="R13">
        <f t="shared" si="2"/>
        <v>0</v>
      </c>
      <c r="S13">
        <f t="shared" si="3"/>
        <v>0</v>
      </c>
      <c r="T13">
        <f t="shared" si="4"/>
        <v>0</v>
      </c>
    </row>
    <row r="14" spans="1:35" x14ac:dyDescent="0.25">
      <c r="A14" s="1">
        <v>12</v>
      </c>
      <c r="B14" t="str">
        <f t="shared" si="0"/>
        <v>Gerald Brown</v>
      </c>
      <c r="C14">
        <f t="shared" si="1"/>
        <v>2</v>
      </c>
      <c r="D14">
        <f>SUMIFS(INPUT!E:E,INPUT!$D:$D,WeeklyStats!$C$1,INPUT!$B:$B,$B14)</f>
        <v>2</v>
      </c>
      <c r="E14">
        <f>SUMIFS(INPUT!F:F,INPUT!$D:$D,WeeklyStats!$C$1,INPUT!$B:$B,$B14)</f>
        <v>2</v>
      </c>
      <c r="F14">
        <f>SUMIFS(INPUT!G:G,INPUT!$D:$D,WeeklyStats!$C$1,INPUT!$B:$B,$B14)</f>
        <v>0</v>
      </c>
      <c r="G14">
        <f>SUMIFS(INPUT!H:H,INPUT!$D:$D,WeeklyStats!$C$1,INPUT!$B:$B,$B14)</f>
        <v>0</v>
      </c>
      <c r="H14">
        <f>SUMIFS(INPUT!I:I,INPUT!$D:$D,WeeklyStats!$C$1,INPUT!$B:$B,$B14)</f>
        <v>0</v>
      </c>
      <c r="I14">
        <f>SUMIFS(INPUT!J:J,INPUT!$D:$D,WeeklyStats!$C$1,INPUT!$B:$B,$B14)</f>
        <v>0</v>
      </c>
      <c r="J14">
        <f>SUMIFS(INPUT!K:K,INPUT!$D:$D,WeeklyStats!$C$1,INPUT!$B:$B,$B14)</f>
        <v>0</v>
      </c>
      <c r="K14">
        <f>SUMIFS(INPUT!L:L,INPUT!$D:$D,WeeklyStats!$C$1,INPUT!$B:$B,$B14)</f>
        <v>0</v>
      </c>
      <c r="L14">
        <f>SUMIFS(INPUT!M:M,INPUT!$D:$D,WeeklyStats!$C$1,INPUT!$B:$B,$B14)</f>
        <v>0</v>
      </c>
      <c r="M14">
        <f>SUMIFS(INPUT!N:N,INPUT!$D:$D,WeeklyStats!$C$1,INPUT!$B:$B,$B14)</f>
        <v>0</v>
      </c>
      <c r="N14">
        <f>SUMIFS(INPUT!O:O,INPUT!$D:$D,WeeklyStats!$C$1,INPUT!$B:$B,$B14)</f>
        <v>0</v>
      </c>
      <c r="O14">
        <f>SUMIFS(INPUT!P:P,INPUT!$D:$D,WeeklyStats!$C$1,INPUT!$B:$B,$B14)</f>
        <v>0</v>
      </c>
      <c r="P14">
        <f>SUMIFS(INPUT!Q:Q,INPUT!$D:$D,WeeklyStats!$C$1,INPUT!$B:$B,$B14)</f>
        <v>0</v>
      </c>
      <c r="Q14">
        <f>SUMIFS(INPUT!R:R,INPUT!$D:$D,WeeklyStats!$C$1,INPUT!$B:$B,$B14)</f>
        <v>0</v>
      </c>
      <c r="R14">
        <f t="shared" si="2"/>
        <v>0</v>
      </c>
      <c r="S14">
        <f t="shared" si="3"/>
        <v>0</v>
      </c>
      <c r="T14">
        <f t="shared" si="4"/>
        <v>0</v>
      </c>
    </row>
    <row r="15" spans="1:35" x14ac:dyDescent="0.25">
      <c r="A15" s="1">
        <v>13</v>
      </c>
      <c r="B15" t="str">
        <f t="shared" si="0"/>
        <v>Mike Jung</v>
      </c>
      <c r="C15">
        <f t="shared" si="1"/>
        <v>2</v>
      </c>
      <c r="D15">
        <f>SUMIFS(INPUT!E:E,INPUT!$D:$D,WeeklyStats!$C$1,INPUT!$B:$B,$B15)</f>
        <v>2</v>
      </c>
      <c r="E15">
        <f>SUMIFS(INPUT!F:F,INPUT!$D:$D,WeeklyStats!$C$1,INPUT!$B:$B,$B15)</f>
        <v>2</v>
      </c>
      <c r="F15">
        <f>SUMIFS(INPUT!G:G,INPUT!$D:$D,WeeklyStats!$C$1,INPUT!$B:$B,$B15)</f>
        <v>0</v>
      </c>
      <c r="G15">
        <f>SUMIFS(INPUT!H:H,INPUT!$D:$D,WeeklyStats!$C$1,INPUT!$B:$B,$B15)</f>
        <v>0</v>
      </c>
      <c r="H15">
        <f>SUMIFS(INPUT!I:I,INPUT!$D:$D,WeeklyStats!$C$1,INPUT!$B:$B,$B15)</f>
        <v>0</v>
      </c>
      <c r="I15">
        <f>SUMIFS(INPUT!J:J,INPUT!$D:$D,WeeklyStats!$C$1,INPUT!$B:$B,$B15)</f>
        <v>0</v>
      </c>
      <c r="J15">
        <f>SUMIFS(INPUT!K:K,INPUT!$D:$D,WeeklyStats!$C$1,INPUT!$B:$B,$B15)</f>
        <v>0</v>
      </c>
      <c r="K15">
        <f>SUMIFS(INPUT!L:L,INPUT!$D:$D,WeeklyStats!$C$1,INPUT!$B:$B,$B15)</f>
        <v>0</v>
      </c>
      <c r="L15">
        <f>SUMIFS(INPUT!M:M,INPUT!$D:$D,WeeklyStats!$C$1,INPUT!$B:$B,$B15)</f>
        <v>0</v>
      </c>
      <c r="M15">
        <f>SUMIFS(INPUT!N:N,INPUT!$D:$D,WeeklyStats!$C$1,INPUT!$B:$B,$B15)</f>
        <v>0</v>
      </c>
      <c r="N15">
        <f>SUMIFS(INPUT!O:O,INPUT!$D:$D,WeeklyStats!$C$1,INPUT!$B:$B,$B15)</f>
        <v>0</v>
      </c>
      <c r="O15">
        <f>SUMIFS(INPUT!P:P,INPUT!$D:$D,WeeklyStats!$C$1,INPUT!$B:$B,$B15)</f>
        <v>0</v>
      </c>
      <c r="P15">
        <f>SUMIFS(INPUT!Q:Q,INPUT!$D:$D,WeeklyStats!$C$1,INPUT!$B:$B,$B15)</f>
        <v>0</v>
      </c>
      <c r="Q15">
        <f>SUMIFS(INPUT!R:R,INPUT!$D:$D,WeeklyStats!$C$1,INPUT!$B:$B,$B15)</f>
        <v>0</v>
      </c>
      <c r="R15">
        <f t="shared" si="2"/>
        <v>0</v>
      </c>
      <c r="S15">
        <f t="shared" si="3"/>
        <v>0</v>
      </c>
      <c r="T15">
        <f t="shared" si="4"/>
        <v>0</v>
      </c>
    </row>
    <row r="16" spans="1:35" x14ac:dyDescent="0.25">
      <c r="A16" s="1">
        <v>14</v>
      </c>
      <c r="B16" t="str">
        <f t="shared" si="0"/>
        <v>Paul Thomas</v>
      </c>
      <c r="C16">
        <f t="shared" si="1"/>
        <v>2</v>
      </c>
      <c r="D16">
        <f>SUMIFS(INPUT!E:E,INPUT!$D:$D,WeeklyStats!$C$1,INPUT!$B:$B,$B16)</f>
        <v>2</v>
      </c>
      <c r="E16">
        <f>SUMIFS(INPUT!F:F,INPUT!$D:$D,WeeklyStats!$C$1,INPUT!$B:$B,$B16)</f>
        <v>2</v>
      </c>
      <c r="F16">
        <f>SUMIFS(INPUT!G:G,INPUT!$D:$D,WeeklyStats!$C$1,INPUT!$B:$B,$B16)</f>
        <v>1</v>
      </c>
      <c r="G16">
        <f>SUMIFS(INPUT!H:H,INPUT!$D:$D,WeeklyStats!$C$1,INPUT!$B:$B,$B16)</f>
        <v>0</v>
      </c>
      <c r="H16">
        <f>SUMIFS(INPUT!I:I,INPUT!$D:$D,WeeklyStats!$C$1,INPUT!$B:$B,$B16)</f>
        <v>0</v>
      </c>
      <c r="I16">
        <f>SUMIFS(INPUT!J:J,INPUT!$D:$D,WeeklyStats!$C$1,INPUT!$B:$B,$B16)</f>
        <v>0</v>
      </c>
      <c r="J16">
        <f>SUMIFS(INPUT!K:K,INPUT!$D:$D,WeeklyStats!$C$1,INPUT!$B:$B,$B16)</f>
        <v>1</v>
      </c>
      <c r="K16">
        <f>SUMIFS(INPUT!L:L,INPUT!$D:$D,WeeklyStats!$C$1,INPUT!$B:$B,$B16)</f>
        <v>0</v>
      </c>
      <c r="L16">
        <f>SUMIFS(INPUT!M:M,INPUT!$D:$D,WeeklyStats!$C$1,INPUT!$B:$B,$B16)</f>
        <v>0</v>
      </c>
      <c r="M16">
        <f>SUMIFS(INPUT!N:N,INPUT!$D:$D,WeeklyStats!$C$1,INPUT!$B:$B,$B16)</f>
        <v>0</v>
      </c>
      <c r="N16">
        <f>SUMIFS(INPUT!O:O,INPUT!$D:$D,WeeklyStats!$C$1,INPUT!$B:$B,$B16)</f>
        <v>0</v>
      </c>
      <c r="O16">
        <f>SUMIFS(INPUT!P:P,INPUT!$D:$D,WeeklyStats!$C$1,INPUT!$B:$B,$B16)</f>
        <v>0</v>
      </c>
      <c r="P16">
        <f>SUMIFS(INPUT!Q:Q,INPUT!$D:$D,WeeklyStats!$C$1,INPUT!$B:$B,$B16)</f>
        <v>0</v>
      </c>
      <c r="Q16">
        <f>SUMIFS(INPUT!R:R,INPUT!$D:$D,WeeklyStats!$C$1,INPUT!$B:$B,$B16)</f>
        <v>0</v>
      </c>
      <c r="R16">
        <f t="shared" si="2"/>
        <v>0</v>
      </c>
      <c r="S16">
        <f t="shared" si="3"/>
        <v>0</v>
      </c>
      <c r="T16">
        <f t="shared" si="4"/>
        <v>0</v>
      </c>
    </row>
    <row r="17" spans="1:20" x14ac:dyDescent="0.25">
      <c r="A17" s="1">
        <v>15</v>
      </c>
      <c r="B17" t="str">
        <f t="shared" si="0"/>
        <v>Sean Peters</v>
      </c>
      <c r="C17">
        <f t="shared" si="1"/>
        <v>3</v>
      </c>
      <c r="D17">
        <f>SUMIFS(INPUT!E:E,INPUT!$D:$D,WeeklyStats!$C$1,INPUT!$B:$B,$B17)</f>
        <v>5</v>
      </c>
      <c r="E17">
        <f>SUMIFS(INPUT!F:F,INPUT!$D:$D,WeeklyStats!$C$1,INPUT!$B:$B,$B17)</f>
        <v>5</v>
      </c>
      <c r="F17">
        <f>SUMIFS(INPUT!G:G,INPUT!$D:$D,WeeklyStats!$C$1,INPUT!$B:$B,$B17)</f>
        <v>2</v>
      </c>
      <c r="G17">
        <f>SUMIFS(INPUT!H:H,INPUT!$D:$D,WeeklyStats!$C$1,INPUT!$B:$B,$B17)</f>
        <v>0</v>
      </c>
      <c r="H17">
        <f>SUMIFS(INPUT!I:I,INPUT!$D:$D,WeeklyStats!$C$1,INPUT!$B:$B,$B17)</f>
        <v>0</v>
      </c>
      <c r="I17">
        <f>SUMIFS(INPUT!J:J,INPUT!$D:$D,WeeklyStats!$C$1,INPUT!$B:$B,$B17)</f>
        <v>0</v>
      </c>
      <c r="J17">
        <f>SUMIFS(INPUT!K:K,INPUT!$D:$D,WeeklyStats!$C$1,INPUT!$B:$B,$B17)</f>
        <v>2</v>
      </c>
      <c r="K17">
        <f>SUMIFS(INPUT!L:L,INPUT!$D:$D,WeeklyStats!$C$1,INPUT!$B:$B,$B17)</f>
        <v>0</v>
      </c>
      <c r="L17">
        <f>SUMIFS(INPUT!M:M,INPUT!$D:$D,WeeklyStats!$C$1,INPUT!$B:$B,$B17)</f>
        <v>0</v>
      </c>
      <c r="M17">
        <f>SUMIFS(INPUT!N:N,INPUT!$D:$D,WeeklyStats!$C$1,INPUT!$B:$B,$B17)</f>
        <v>0</v>
      </c>
      <c r="N17">
        <f>SUMIFS(INPUT!O:O,INPUT!$D:$D,WeeklyStats!$C$1,INPUT!$B:$B,$B17)</f>
        <v>0</v>
      </c>
      <c r="O17">
        <f>SUMIFS(INPUT!P:P,INPUT!$D:$D,WeeklyStats!$C$1,INPUT!$B:$B,$B17)</f>
        <v>0</v>
      </c>
      <c r="P17">
        <f>SUMIFS(INPUT!Q:Q,INPUT!$D:$D,WeeklyStats!$C$1,INPUT!$B:$B,$B17)</f>
        <v>0</v>
      </c>
      <c r="Q17">
        <f>SUMIFS(INPUT!R:R,INPUT!$D:$D,WeeklyStats!$C$1,INPUT!$B:$B,$B17)</f>
        <v>0</v>
      </c>
      <c r="R17">
        <f t="shared" si="2"/>
        <v>0</v>
      </c>
      <c r="S17">
        <f t="shared" si="3"/>
        <v>0</v>
      </c>
      <c r="T17">
        <f t="shared" si="4"/>
        <v>0</v>
      </c>
    </row>
    <row r="18" spans="1:20" x14ac:dyDescent="0.25">
      <c r="A18" s="1">
        <v>16</v>
      </c>
      <c r="B18" t="str">
        <f t="shared" si="0"/>
        <v>Brendan Murphy</v>
      </c>
      <c r="C18">
        <f t="shared" si="1"/>
        <v>3</v>
      </c>
      <c r="D18">
        <f>SUMIFS(INPUT!E:E,INPUT!$D:$D,WeeklyStats!$C$1,INPUT!$B:$B,$B18)</f>
        <v>5</v>
      </c>
      <c r="E18">
        <f>SUMIFS(INPUT!F:F,INPUT!$D:$D,WeeklyStats!$C$1,INPUT!$B:$B,$B18)</f>
        <v>4</v>
      </c>
      <c r="F18">
        <f>SUMIFS(INPUT!G:G,INPUT!$D:$D,WeeklyStats!$C$1,INPUT!$B:$B,$B18)</f>
        <v>2</v>
      </c>
      <c r="G18">
        <f>SUMIFS(INPUT!H:H,INPUT!$D:$D,WeeklyStats!$C$1,INPUT!$B:$B,$B18)</f>
        <v>0</v>
      </c>
      <c r="H18">
        <f>SUMIFS(INPUT!I:I,INPUT!$D:$D,WeeklyStats!$C$1,INPUT!$B:$B,$B18)</f>
        <v>0</v>
      </c>
      <c r="I18">
        <f>SUMIFS(INPUT!J:J,INPUT!$D:$D,WeeklyStats!$C$1,INPUT!$B:$B,$B18)</f>
        <v>1</v>
      </c>
      <c r="J18">
        <f>SUMIFS(INPUT!K:K,INPUT!$D:$D,WeeklyStats!$C$1,INPUT!$B:$B,$B18)</f>
        <v>2</v>
      </c>
      <c r="K18">
        <f>SUMIFS(INPUT!L:L,INPUT!$D:$D,WeeklyStats!$C$1,INPUT!$B:$B,$B18)</f>
        <v>0</v>
      </c>
      <c r="L18">
        <f>SUMIFS(INPUT!M:M,INPUT!$D:$D,WeeklyStats!$C$1,INPUT!$B:$B,$B18)</f>
        <v>0</v>
      </c>
      <c r="M18">
        <f>SUMIFS(INPUT!N:N,INPUT!$D:$D,WeeklyStats!$C$1,INPUT!$B:$B,$B18)</f>
        <v>0</v>
      </c>
      <c r="N18">
        <f>SUMIFS(INPUT!O:O,INPUT!$D:$D,WeeklyStats!$C$1,INPUT!$B:$B,$B18)</f>
        <v>1</v>
      </c>
      <c r="O18">
        <f>SUMIFS(INPUT!P:P,INPUT!$D:$D,WeeklyStats!$C$1,INPUT!$B:$B,$B18)</f>
        <v>0</v>
      </c>
      <c r="P18">
        <f>SUMIFS(INPUT!Q:Q,INPUT!$D:$D,WeeklyStats!$C$1,INPUT!$B:$B,$B18)</f>
        <v>0</v>
      </c>
      <c r="Q18">
        <f>SUMIFS(INPUT!R:R,INPUT!$D:$D,WeeklyStats!$C$1,INPUT!$B:$B,$B18)</f>
        <v>1</v>
      </c>
      <c r="R18">
        <f t="shared" si="2"/>
        <v>0</v>
      </c>
      <c r="S18">
        <f t="shared" si="3"/>
        <v>0</v>
      </c>
      <c r="T18">
        <f t="shared" si="4"/>
        <v>0</v>
      </c>
    </row>
    <row r="19" spans="1:20" x14ac:dyDescent="0.25">
      <c r="A19" s="1">
        <v>17</v>
      </c>
      <c r="B19" t="str">
        <f t="shared" si="0"/>
        <v>Jim Gangloff</v>
      </c>
      <c r="C19">
        <f t="shared" si="1"/>
        <v>3</v>
      </c>
      <c r="D19">
        <f>SUMIFS(INPUT!E:E,INPUT!$D:$D,WeeklyStats!$C$1,INPUT!$B:$B,$B19)</f>
        <v>0</v>
      </c>
      <c r="E19">
        <f>SUMIFS(INPUT!F:F,INPUT!$D:$D,WeeklyStats!$C$1,INPUT!$B:$B,$B19)</f>
        <v>0</v>
      </c>
      <c r="F19">
        <f>SUMIFS(INPUT!G:G,INPUT!$D:$D,WeeklyStats!$C$1,INPUT!$B:$B,$B19)</f>
        <v>0</v>
      </c>
      <c r="G19">
        <f>SUMIFS(INPUT!H:H,INPUT!$D:$D,WeeklyStats!$C$1,INPUT!$B:$B,$B19)</f>
        <v>0</v>
      </c>
      <c r="H19">
        <f>SUMIFS(INPUT!I:I,INPUT!$D:$D,WeeklyStats!$C$1,INPUT!$B:$B,$B19)</f>
        <v>0</v>
      </c>
      <c r="I19">
        <f>SUMIFS(INPUT!J:J,INPUT!$D:$D,WeeklyStats!$C$1,INPUT!$B:$B,$B19)</f>
        <v>0</v>
      </c>
      <c r="J19">
        <f>SUMIFS(INPUT!K:K,INPUT!$D:$D,WeeklyStats!$C$1,INPUT!$B:$B,$B19)</f>
        <v>0</v>
      </c>
      <c r="K19">
        <f>SUMIFS(INPUT!L:L,INPUT!$D:$D,WeeklyStats!$C$1,INPUT!$B:$B,$B19)</f>
        <v>0</v>
      </c>
      <c r="L19">
        <f>SUMIFS(INPUT!M:M,INPUT!$D:$D,WeeklyStats!$C$1,INPUT!$B:$B,$B19)</f>
        <v>0</v>
      </c>
      <c r="M19">
        <f>SUMIFS(INPUT!N:N,INPUT!$D:$D,WeeklyStats!$C$1,INPUT!$B:$B,$B19)</f>
        <v>0</v>
      </c>
      <c r="N19">
        <f>SUMIFS(INPUT!O:O,INPUT!$D:$D,WeeklyStats!$C$1,INPUT!$B:$B,$B19)</f>
        <v>0</v>
      </c>
      <c r="O19">
        <f>SUMIFS(INPUT!P:P,INPUT!$D:$D,WeeklyStats!$C$1,INPUT!$B:$B,$B19)</f>
        <v>0</v>
      </c>
      <c r="P19">
        <f>SUMIFS(INPUT!Q:Q,INPUT!$D:$D,WeeklyStats!$C$1,INPUT!$B:$B,$B19)</f>
        <v>0</v>
      </c>
      <c r="Q19">
        <f>SUMIFS(INPUT!R:R,INPUT!$D:$D,WeeklyStats!$C$1,INPUT!$B:$B,$B19)</f>
        <v>0</v>
      </c>
      <c r="R19">
        <f t="shared" si="2"/>
        <v>0</v>
      </c>
      <c r="S19">
        <f t="shared" si="3"/>
        <v>0</v>
      </c>
      <c r="T19">
        <f t="shared" si="4"/>
        <v>0</v>
      </c>
    </row>
    <row r="20" spans="1:20" x14ac:dyDescent="0.25">
      <c r="A20" s="1">
        <v>18</v>
      </c>
      <c r="B20" t="str">
        <f t="shared" si="0"/>
        <v>Mitch Gangloff</v>
      </c>
      <c r="C20">
        <f t="shared" si="1"/>
        <v>3</v>
      </c>
      <c r="D20">
        <f>SUMIFS(INPUT!E:E,INPUT!$D:$D,WeeklyStats!$C$1,INPUT!$B:$B,$B20)</f>
        <v>0</v>
      </c>
      <c r="E20">
        <f>SUMIFS(INPUT!F:F,INPUT!$D:$D,WeeklyStats!$C$1,INPUT!$B:$B,$B20)</f>
        <v>0</v>
      </c>
      <c r="F20">
        <f>SUMIFS(INPUT!G:G,INPUT!$D:$D,WeeklyStats!$C$1,INPUT!$B:$B,$B20)</f>
        <v>0</v>
      </c>
      <c r="G20">
        <f>SUMIFS(INPUT!H:H,INPUT!$D:$D,WeeklyStats!$C$1,INPUT!$B:$B,$B20)</f>
        <v>0</v>
      </c>
      <c r="H20">
        <f>SUMIFS(INPUT!I:I,INPUT!$D:$D,WeeklyStats!$C$1,INPUT!$B:$B,$B20)</f>
        <v>0</v>
      </c>
      <c r="I20">
        <f>SUMIFS(INPUT!J:J,INPUT!$D:$D,WeeklyStats!$C$1,INPUT!$B:$B,$B20)</f>
        <v>0</v>
      </c>
      <c r="J20">
        <f>SUMIFS(INPUT!K:K,INPUT!$D:$D,WeeklyStats!$C$1,INPUT!$B:$B,$B20)</f>
        <v>0</v>
      </c>
      <c r="K20">
        <f>SUMIFS(INPUT!L:L,INPUT!$D:$D,WeeklyStats!$C$1,INPUT!$B:$B,$B20)</f>
        <v>0</v>
      </c>
      <c r="L20">
        <f>SUMIFS(INPUT!M:M,INPUT!$D:$D,WeeklyStats!$C$1,INPUT!$B:$B,$B20)</f>
        <v>0</v>
      </c>
      <c r="M20">
        <f>SUMIFS(INPUT!N:N,INPUT!$D:$D,WeeklyStats!$C$1,INPUT!$B:$B,$B20)</f>
        <v>0</v>
      </c>
      <c r="N20">
        <f>SUMIFS(INPUT!O:O,INPUT!$D:$D,WeeklyStats!$C$1,INPUT!$B:$B,$B20)</f>
        <v>0</v>
      </c>
      <c r="O20">
        <f>SUMIFS(INPUT!P:P,INPUT!$D:$D,WeeklyStats!$C$1,INPUT!$B:$B,$B20)</f>
        <v>0</v>
      </c>
      <c r="P20">
        <f>SUMIFS(INPUT!Q:Q,INPUT!$D:$D,WeeklyStats!$C$1,INPUT!$B:$B,$B20)</f>
        <v>0</v>
      </c>
      <c r="Q20">
        <f>SUMIFS(INPUT!R:R,INPUT!$D:$D,WeeklyStats!$C$1,INPUT!$B:$B,$B20)</f>
        <v>0</v>
      </c>
      <c r="R20">
        <f t="shared" si="2"/>
        <v>0</v>
      </c>
      <c r="S20">
        <f t="shared" si="3"/>
        <v>0</v>
      </c>
      <c r="T20">
        <f t="shared" si="4"/>
        <v>0</v>
      </c>
    </row>
    <row r="21" spans="1:20" x14ac:dyDescent="0.25">
      <c r="A21" s="1">
        <v>19</v>
      </c>
      <c r="B21" t="str">
        <f t="shared" si="0"/>
        <v>Brett Weber</v>
      </c>
      <c r="C21">
        <f t="shared" si="1"/>
        <v>3</v>
      </c>
      <c r="D21">
        <f>SUMIFS(INPUT!E:E,INPUT!$D:$D,WeeklyStats!$C$1,INPUT!$B:$B,$B21)</f>
        <v>5</v>
      </c>
      <c r="E21">
        <f>SUMIFS(INPUT!F:F,INPUT!$D:$D,WeeklyStats!$C$1,INPUT!$B:$B,$B21)</f>
        <v>4</v>
      </c>
      <c r="F21">
        <f>SUMIFS(INPUT!G:G,INPUT!$D:$D,WeeklyStats!$C$1,INPUT!$B:$B,$B21)</f>
        <v>1</v>
      </c>
      <c r="G21">
        <f>SUMIFS(INPUT!H:H,INPUT!$D:$D,WeeklyStats!$C$1,INPUT!$B:$B,$B21)</f>
        <v>1</v>
      </c>
      <c r="H21">
        <f>SUMIFS(INPUT!I:I,INPUT!$D:$D,WeeklyStats!$C$1,INPUT!$B:$B,$B21)</f>
        <v>1</v>
      </c>
      <c r="I21">
        <f>SUMIFS(INPUT!J:J,INPUT!$D:$D,WeeklyStats!$C$1,INPUT!$B:$B,$B21)</f>
        <v>0</v>
      </c>
      <c r="J21">
        <f>SUMIFS(INPUT!K:K,INPUT!$D:$D,WeeklyStats!$C$1,INPUT!$B:$B,$B21)</f>
        <v>1</v>
      </c>
      <c r="K21">
        <f>SUMIFS(INPUT!L:L,INPUT!$D:$D,WeeklyStats!$C$1,INPUT!$B:$B,$B21)</f>
        <v>0</v>
      </c>
      <c r="L21">
        <f>SUMIFS(INPUT!M:M,INPUT!$D:$D,WeeklyStats!$C$1,INPUT!$B:$B,$B21)</f>
        <v>0</v>
      </c>
      <c r="M21">
        <f>SUMIFS(INPUT!N:N,INPUT!$D:$D,WeeklyStats!$C$1,INPUT!$B:$B,$B21)</f>
        <v>0</v>
      </c>
      <c r="N21">
        <f>SUMIFS(INPUT!O:O,INPUT!$D:$D,WeeklyStats!$C$1,INPUT!$B:$B,$B21)</f>
        <v>0</v>
      </c>
      <c r="O21">
        <f>SUMIFS(INPUT!P:P,INPUT!$D:$D,WeeklyStats!$C$1,INPUT!$B:$B,$B21)</f>
        <v>0</v>
      </c>
      <c r="P21">
        <f>SUMIFS(INPUT!Q:Q,INPUT!$D:$D,WeeklyStats!$C$1,INPUT!$B:$B,$B21)</f>
        <v>0</v>
      </c>
      <c r="Q21">
        <f>SUMIFS(INPUT!R:R,INPUT!$D:$D,WeeklyStats!$C$1,INPUT!$B:$B,$B21)</f>
        <v>0</v>
      </c>
      <c r="R21">
        <f t="shared" si="2"/>
        <v>0</v>
      </c>
      <c r="S21">
        <f t="shared" si="3"/>
        <v>0</v>
      </c>
      <c r="T21">
        <f t="shared" si="4"/>
        <v>0</v>
      </c>
    </row>
    <row r="22" spans="1:20" ht="15.75" customHeight="1" x14ac:dyDescent="0.25">
      <c r="A22" s="1">
        <v>20</v>
      </c>
      <c r="B22" t="str">
        <f t="shared" si="0"/>
        <v>Matt Eike</v>
      </c>
      <c r="C22">
        <f t="shared" si="1"/>
        <v>3</v>
      </c>
      <c r="D22">
        <f>SUMIFS(INPUT!E:E,INPUT!$D:$D,WeeklyStats!$C$1,INPUT!$B:$B,$B22)</f>
        <v>4</v>
      </c>
      <c r="E22">
        <f>SUMIFS(INPUT!F:F,INPUT!$D:$D,WeeklyStats!$C$1,INPUT!$B:$B,$B22)</f>
        <v>4</v>
      </c>
      <c r="F22">
        <f>SUMIFS(INPUT!G:G,INPUT!$D:$D,WeeklyStats!$C$1,INPUT!$B:$B,$B22)</f>
        <v>1</v>
      </c>
      <c r="G22">
        <f>SUMIFS(INPUT!H:H,INPUT!$D:$D,WeeklyStats!$C$1,INPUT!$B:$B,$B22)</f>
        <v>0</v>
      </c>
      <c r="H22">
        <f>SUMIFS(INPUT!I:I,INPUT!$D:$D,WeeklyStats!$C$1,INPUT!$B:$B,$B22)</f>
        <v>0</v>
      </c>
      <c r="I22">
        <f>SUMIFS(INPUT!J:J,INPUT!$D:$D,WeeklyStats!$C$1,INPUT!$B:$B,$B22)</f>
        <v>0</v>
      </c>
      <c r="J22">
        <f>SUMIFS(INPUT!K:K,INPUT!$D:$D,WeeklyStats!$C$1,INPUT!$B:$B,$B22)</f>
        <v>1</v>
      </c>
      <c r="K22">
        <f>SUMIFS(INPUT!L:L,INPUT!$D:$D,WeeklyStats!$C$1,INPUT!$B:$B,$B22)</f>
        <v>0</v>
      </c>
      <c r="L22">
        <f>SUMIFS(INPUT!M:M,INPUT!$D:$D,WeeklyStats!$C$1,INPUT!$B:$B,$B22)</f>
        <v>0</v>
      </c>
      <c r="M22">
        <f>SUMIFS(INPUT!N:N,INPUT!$D:$D,WeeklyStats!$C$1,INPUT!$B:$B,$B22)</f>
        <v>0</v>
      </c>
      <c r="N22">
        <f>SUMIFS(INPUT!O:O,INPUT!$D:$D,WeeklyStats!$C$1,INPUT!$B:$B,$B22)</f>
        <v>0</v>
      </c>
      <c r="O22">
        <f>SUMIFS(INPUT!P:P,INPUT!$D:$D,WeeklyStats!$C$1,INPUT!$B:$B,$B22)</f>
        <v>0</v>
      </c>
      <c r="P22">
        <f>SUMIFS(INPUT!Q:Q,INPUT!$D:$D,WeeklyStats!$C$1,INPUT!$B:$B,$B22)</f>
        <v>0</v>
      </c>
      <c r="Q22">
        <f>SUMIFS(INPUT!R:R,INPUT!$D:$D,WeeklyStats!$C$1,INPUT!$B:$B,$B22)</f>
        <v>0</v>
      </c>
      <c r="R22">
        <f t="shared" si="2"/>
        <v>0</v>
      </c>
      <c r="S22">
        <f t="shared" si="3"/>
        <v>0</v>
      </c>
      <c r="T22">
        <f t="shared" si="4"/>
        <v>0</v>
      </c>
    </row>
    <row r="23" spans="1:20" ht="15.75" customHeight="1" x14ac:dyDescent="0.25">
      <c r="A23" s="1">
        <v>21</v>
      </c>
      <c r="B23" t="str">
        <f t="shared" si="0"/>
        <v>Gabe Brown</v>
      </c>
      <c r="C23">
        <f t="shared" si="1"/>
        <v>3</v>
      </c>
      <c r="D23">
        <f>SUMIFS(INPUT!E:E,INPUT!$D:$D,WeeklyStats!$C$1,INPUT!$B:$B,$B23)</f>
        <v>0</v>
      </c>
      <c r="E23">
        <f>SUMIFS(INPUT!F:F,INPUT!$D:$D,WeeklyStats!$C$1,INPUT!$B:$B,$B23)</f>
        <v>0</v>
      </c>
      <c r="F23">
        <f>SUMIFS(INPUT!G:G,INPUT!$D:$D,WeeklyStats!$C$1,INPUT!$B:$B,$B23)</f>
        <v>0</v>
      </c>
      <c r="G23">
        <f>SUMIFS(INPUT!H:H,INPUT!$D:$D,WeeklyStats!$C$1,INPUT!$B:$B,$B23)</f>
        <v>0</v>
      </c>
      <c r="H23">
        <f>SUMIFS(INPUT!I:I,INPUT!$D:$D,WeeklyStats!$C$1,INPUT!$B:$B,$B23)</f>
        <v>0</v>
      </c>
      <c r="I23">
        <f>SUMIFS(INPUT!J:J,INPUT!$D:$D,WeeklyStats!$C$1,INPUT!$B:$B,$B23)</f>
        <v>0</v>
      </c>
      <c r="J23">
        <f>SUMIFS(INPUT!K:K,INPUT!$D:$D,WeeklyStats!$C$1,INPUT!$B:$B,$B23)</f>
        <v>0</v>
      </c>
      <c r="K23">
        <f>SUMIFS(INPUT!L:L,INPUT!$D:$D,WeeklyStats!$C$1,INPUT!$B:$B,$B23)</f>
        <v>0</v>
      </c>
      <c r="L23">
        <f>SUMIFS(INPUT!M:M,INPUT!$D:$D,WeeklyStats!$C$1,INPUT!$B:$B,$B23)</f>
        <v>0</v>
      </c>
      <c r="M23">
        <f>SUMIFS(INPUT!N:N,INPUT!$D:$D,WeeklyStats!$C$1,INPUT!$B:$B,$B23)</f>
        <v>0</v>
      </c>
      <c r="N23">
        <f>SUMIFS(INPUT!O:O,INPUT!$D:$D,WeeklyStats!$C$1,INPUT!$B:$B,$B23)</f>
        <v>0</v>
      </c>
      <c r="O23">
        <f>SUMIFS(INPUT!P:P,INPUT!$D:$D,WeeklyStats!$C$1,INPUT!$B:$B,$B23)</f>
        <v>0</v>
      </c>
      <c r="P23">
        <f>SUMIFS(INPUT!Q:Q,INPUT!$D:$D,WeeklyStats!$C$1,INPUT!$B:$B,$B23)</f>
        <v>0</v>
      </c>
      <c r="Q23">
        <f>SUMIFS(INPUT!R:R,INPUT!$D:$D,WeeklyStats!$C$1,INPUT!$B:$B,$B23)</f>
        <v>0</v>
      </c>
      <c r="R23">
        <f t="shared" si="2"/>
        <v>0</v>
      </c>
      <c r="S23">
        <f t="shared" si="3"/>
        <v>0</v>
      </c>
      <c r="T23">
        <f t="shared" si="4"/>
        <v>0</v>
      </c>
    </row>
    <row r="24" spans="1:20" ht="15.75" customHeight="1" x14ac:dyDescent="0.25">
      <c r="A24" s="1">
        <v>22</v>
      </c>
      <c r="B24" t="str">
        <f t="shared" si="0"/>
        <v>Jim Schlereth</v>
      </c>
      <c r="C24">
        <f t="shared" si="1"/>
        <v>3</v>
      </c>
      <c r="D24">
        <f>SUMIFS(INPUT!E:E,INPUT!$D:$D,WeeklyStats!$C$1,INPUT!$B:$B,$B24)</f>
        <v>0</v>
      </c>
      <c r="E24">
        <f>SUMIFS(INPUT!F:F,INPUT!$D:$D,WeeklyStats!$C$1,INPUT!$B:$B,$B24)</f>
        <v>0</v>
      </c>
      <c r="F24">
        <f>SUMIFS(INPUT!G:G,INPUT!$D:$D,WeeklyStats!$C$1,INPUT!$B:$B,$B24)</f>
        <v>0</v>
      </c>
      <c r="G24">
        <f>SUMIFS(INPUT!H:H,INPUT!$D:$D,WeeklyStats!$C$1,INPUT!$B:$B,$B24)</f>
        <v>0</v>
      </c>
      <c r="H24">
        <f>SUMIFS(INPUT!I:I,INPUT!$D:$D,WeeklyStats!$C$1,INPUT!$B:$B,$B24)</f>
        <v>0</v>
      </c>
      <c r="I24">
        <f>SUMIFS(INPUT!J:J,INPUT!$D:$D,WeeklyStats!$C$1,INPUT!$B:$B,$B24)</f>
        <v>0</v>
      </c>
      <c r="J24">
        <f>SUMIFS(INPUT!K:K,INPUT!$D:$D,WeeklyStats!$C$1,INPUT!$B:$B,$B24)</f>
        <v>0</v>
      </c>
      <c r="K24">
        <f>SUMIFS(INPUT!L:L,INPUT!$D:$D,WeeklyStats!$C$1,INPUT!$B:$B,$B24)</f>
        <v>0</v>
      </c>
      <c r="L24">
        <f>SUMIFS(INPUT!M:M,INPUT!$D:$D,WeeklyStats!$C$1,INPUT!$B:$B,$B24)</f>
        <v>0</v>
      </c>
      <c r="M24">
        <f>SUMIFS(INPUT!N:N,INPUT!$D:$D,WeeklyStats!$C$1,INPUT!$B:$B,$B24)</f>
        <v>0</v>
      </c>
      <c r="N24">
        <f>SUMIFS(INPUT!O:O,INPUT!$D:$D,WeeklyStats!$C$1,INPUT!$B:$B,$B24)</f>
        <v>0</v>
      </c>
      <c r="O24">
        <f>SUMIFS(INPUT!P:P,INPUT!$D:$D,WeeklyStats!$C$1,INPUT!$B:$B,$B24)</f>
        <v>0</v>
      </c>
      <c r="P24">
        <f>SUMIFS(INPUT!Q:Q,INPUT!$D:$D,WeeklyStats!$C$1,INPUT!$B:$B,$B24)</f>
        <v>0</v>
      </c>
      <c r="Q24">
        <f>SUMIFS(INPUT!R:R,INPUT!$D:$D,WeeklyStats!$C$1,INPUT!$B:$B,$B24)</f>
        <v>0</v>
      </c>
      <c r="R24">
        <f t="shared" si="2"/>
        <v>0</v>
      </c>
      <c r="S24">
        <f t="shared" si="3"/>
        <v>0</v>
      </c>
      <c r="T24">
        <f t="shared" si="4"/>
        <v>0</v>
      </c>
    </row>
    <row r="25" spans="1:20" ht="15.75" customHeight="1" x14ac:dyDescent="0.25">
      <c r="A25" s="1">
        <v>23</v>
      </c>
      <c r="B25" t="str">
        <f t="shared" si="0"/>
        <v>Tyler Aholt</v>
      </c>
      <c r="C25">
        <f t="shared" si="1"/>
        <v>4</v>
      </c>
      <c r="D25">
        <f>SUMIFS(INPUT!E:E,INPUT!$D:$D,WeeklyStats!$C$1,INPUT!$B:$B,$B25)</f>
        <v>3</v>
      </c>
      <c r="E25">
        <f>SUMIFS(INPUT!F:F,INPUT!$D:$D,WeeklyStats!$C$1,INPUT!$B:$B,$B25)</f>
        <v>3</v>
      </c>
      <c r="F25">
        <f>SUMIFS(INPUT!G:G,INPUT!$D:$D,WeeklyStats!$C$1,INPUT!$B:$B,$B25)</f>
        <v>2</v>
      </c>
      <c r="G25">
        <f>SUMIFS(INPUT!H:H,INPUT!$D:$D,WeeklyStats!$C$1,INPUT!$B:$B,$B25)</f>
        <v>2</v>
      </c>
      <c r="H25">
        <f>SUMIFS(INPUT!I:I,INPUT!$D:$D,WeeklyStats!$C$1,INPUT!$B:$B,$B25)</f>
        <v>0</v>
      </c>
      <c r="I25">
        <f>SUMIFS(INPUT!J:J,INPUT!$D:$D,WeeklyStats!$C$1,INPUT!$B:$B,$B25)</f>
        <v>0</v>
      </c>
      <c r="J25">
        <f>SUMIFS(INPUT!K:K,INPUT!$D:$D,WeeklyStats!$C$1,INPUT!$B:$B,$B25)</f>
        <v>1</v>
      </c>
      <c r="K25">
        <f>SUMIFS(INPUT!L:L,INPUT!$D:$D,WeeklyStats!$C$1,INPUT!$B:$B,$B25)</f>
        <v>1</v>
      </c>
      <c r="L25">
        <f>SUMIFS(INPUT!M:M,INPUT!$D:$D,WeeklyStats!$C$1,INPUT!$B:$B,$B25)</f>
        <v>0</v>
      </c>
      <c r="M25">
        <f>SUMIFS(INPUT!N:N,INPUT!$D:$D,WeeklyStats!$C$1,INPUT!$B:$B,$B25)</f>
        <v>0</v>
      </c>
      <c r="N25">
        <f>SUMIFS(INPUT!O:O,INPUT!$D:$D,WeeklyStats!$C$1,INPUT!$B:$B,$B25)</f>
        <v>0</v>
      </c>
      <c r="O25">
        <f>SUMIFS(INPUT!P:P,INPUT!$D:$D,WeeklyStats!$C$1,INPUT!$B:$B,$B25)</f>
        <v>0</v>
      </c>
      <c r="P25">
        <f>SUMIFS(INPUT!Q:Q,INPUT!$D:$D,WeeklyStats!$C$1,INPUT!$B:$B,$B25)</f>
        <v>0</v>
      </c>
      <c r="Q25">
        <f>SUMIFS(INPUT!R:R,INPUT!$D:$D,WeeklyStats!$C$1,INPUT!$B:$B,$B25)</f>
        <v>0</v>
      </c>
      <c r="R25">
        <f t="shared" si="2"/>
        <v>0</v>
      </c>
      <c r="S25">
        <f t="shared" si="3"/>
        <v>0</v>
      </c>
      <c r="T25">
        <f t="shared" si="4"/>
        <v>0</v>
      </c>
    </row>
    <row r="26" spans="1:20" ht="15.75" customHeight="1" x14ac:dyDescent="0.25">
      <c r="A26" s="1">
        <v>24</v>
      </c>
      <c r="B26" t="str">
        <f t="shared" si="0"/>
        <v>Eric Enright</v>
      </c>
      <c r="C26">
        <f t="shared" si="1"/>
        <v>4</v>
      </c>
      <c r="D26">
        <f>SUMIFS(INPUT!E:E,INPUT!$D:$D,WeeklyStats!$C$1,INPUT!$B:$B,$B26)</f>
        <v>3</v>
      </c>
      <c r="E26">
        <f>SUMIFS(INPUT!F:F,INPUT!$D:$D,WeeklyStats!$C$1,INPUT!$B:$B,$B26)</f>
        <v>3</v>
      </c>
      <c r="F26">
        <f>SUMIFS(INPUT!G:G,INPUT!$D:$D,WeeklyStats!$C$1,INPUT!$B:$B,$B26)</f>
        <v>0</v>
      </c>
      <c r="G26">
        <f>SUMIFS(INPUT!H:H,INPUT!$D:$D,WeeklyStats!$C$1,INPUT!$B:$B,$B26)</f>
        <v>0</v>
      </c>
      <c r="H26">
        <f>SUMIFS(INPUT!I:I,INPUT!$D:$D,WeeklyStats!$C$1,INPUT!$B:$B,$B26)</f>
        <v>0</v>
      </c>
      <c r="I26">
        <f>SUMIFS(INPUT!J:J,INPUT!$D:$D,WeeklyStats!$C$1,INPUT!$B:$B,$B26)</f>
        <v>0</v>
      </c>
      <c r="J26">
        <f>SUMIFS(INPUT!K:K,INPUT!$D:$D,WeeklyStats!$C$1,INPUT!$B:$B,$B26)</f>
        <v>0</v>
      </c>
      <c r="K26">
        <f>SUMIFS(INPUT!L:L,INPUT!$D:$D,WeeklyStats!$C$1,INPUT!$B:$B,$B26)</f>
        <v>0</v>
      </c>
      <c r="L26">
        <f>SUMIFS(INPUT!M:M,INPUT!$D:$D,WeeklyStats!$C$1,INPUT!$B:$B,$B26)</f>
        <v>0</v>
      </c>
      <c r="M26">
        <f>SUMIFS(INPUT!N:N,INPUT!$D:$D,WeeklyStats!$C$1,INPUT!$B:$B,$B26)</f>
        <v>0</v>
      </c>
      <c r="N26">
        <f>SUMIFS(INPUT!O:O,INPUT!$D:$D,WeeklyStats!$C$1,INPUT!$B:$B,$B26)</f>
        <v>1</v>
      </c>
      <c r="O26">
        <f>SUMIFS(INPUT!P:P,INPUT!$D:$D,WeeklyStats!$C$1,INPUT!$B:$B,$B26)</f>
        <v>0</v>
      </c>
      <c r="P26">
        <f>SUMIFS(INPUT!Q:Q,INPUT!$D:$D,WeeklyStats!$C$1,INPUT!$B:$B,$B26)</f>
        <v>0</v>
      </c>
      <c r="Q26">
        <f>SUMIFS(INPUT!R:R,INPUT!$D:$D,WeeklyStats!$C$1,INPUT!$B:$B,$B26)</f>
        <v>0</v>
      </c>
      <c r="R26">
        <f t="shared" si="2"/>
        <v>0</v>
      </c>
      <c r="S26">
        <f t="shared" si="3"/>
        <v>0</v>
      </c>
      <c r="T26">
        <f t="shared" si="4"/>
        <v>0</v>
      </c>
    </row>
    <row r="27" spans="1:20" ht="15.75" customHeight="1" x14ac:dyDescent="0.25">
      <c r="A27" s="1">
        <v>25</v>
      </c>
      <c r="B27" t="str">
        <f t="shared" si="0"/>
        <v>Tony Glass</v>
      </c>
      <c r="C27">
        <f t="shared" si="1"/>
        <v>4</v>
      </c>
      <c r="D27">
        <f>SUMIFS(INPUT!E:E,INPUT!$D:$D,WeeklyStats!$C$1,INPUT!$B:$B,$B27)</f>
        <v>3</v>
      </c>
      <c r="E27">
        <f>SUMIFS(INPUT!F:F,INPUT!$D:$D,WeeklyStats!$C$1,INPUT!$B:$B,$B27)</f>
        <v>1</v>
      </c>
      <c r="F27">
        <f>SUMIFS(INPUT!G:G,INPUT!$D:$D,WeeklyStats!$C$1,INPUT!$B:$B,$B27)</f>
        <v>0</v>
      </c>
      <c r="G27">
        <f>SUMIFS(INPUT!H:H,INPUT!$D:$D,WeeklyStats!$C$1,INPUT!$B:$B,$B27)</f>
        <v>0</v>
      </c>
      <c r="H27">
        <f>SUMIFS(INPUT!I:I,INPUT!$D:$D,WeeklyStats!$C$1,INPUT!$B:$B,$B27)</f>
        <v>1</v>
      </c>
      <c r="I27">
        <f>SUMIFS(INPUT!J:J,INPUT!$D:$D,WeeklyStats!$C$1,INPUT!$B:$B,$B27)</f>
        <v>1</v>
      </c>
      <c r="J27">
        <f>SUMIFS(INPUT!K:K,INPUT!$D:$D,WeeklyStats!$C$1,INPUT!$B:$B,$B27)</f>
        <v>0</v>
      </c>
      <c r="K27">
        <f>SUMIFS(INPUT!L:L,INPUT!$D:$D,WeeklyStats!$C$1,INPUT!$B:$B,$B27)</f>
        <v>0</v>
      </c>
      <c r="L27">
        <f>SUMIFS(INPUT!M:M,INPUT!$D:$D,WeeklyStats!$C$1,INPUT!$B:$B,$B27)</f>
        <v>0</v>
      </c>
      <c r="M27">
        <f>SUMIFS(INPUT!N:N,INPUT!$D:$D,WeeklyStats!$C$1,INPUT!$B:$B,$B27)</f>
        <v>0</v>
      </c>
      <c r="N27">
        <f>SUMIFS(INPUT!O:O,INPUT!$D:$D,WeeklyStats!$C$1,INPUT!$B:$B,$B27)</f>
        <v>0</v>
      </c>
      <c r="O27">
        <f>SUMIFS(INPUT!P:P,INPUT!$D:$D,WeeklyStats!$C$1,INPUT!$B:$B,$B27)</f>
        <v>0</v>
      </c>
      <c r="P27">
        <f>SUMIFS(INPUT!Q:Q,INPUT!$D:$D,WeeklyStats!$C$1,INPUT!$B:$B,$B27)</f>
        <v>0</v>
      </c>
      <c r="Q27">
        <f>SUMIFS(INPUT!R:R,INPUT!$D:$D,WeeklyStats!$C$1,INPUT!$B:$B,$B27)</f>
        <v>0</v>
      </c>
      <c r="R27">
        <f t="shared" si="2"/>
        <v>0</v>
      </c>
      <c r="S27">
        <f t="shared" si="3"/>
        <v>0</v>
      </c>
      <c r="T27">
        <f t="shared" si="4"/>
        <v>0</v>
      </c>
    </row>
    <row r="28" spans="1:20" ht="15.75" customHeight="1" x14ac:dyDescent="0.25">
      <c r="A28" s="1">
        <v>26</v>
      </c>
      <c r="B28" t="str">
        <f t="shared" si="0"/>
        <v>Joe Wiese</v>
      </c>
      <c r="C28">
        <f t="shared" si="1"/>
        <v>4</v>
      </c>
      <c r="D28">
        <f>SUMIFS(INPUT!E:E,INPUT!$D:$D,WeeklyStats!$C$1,INPUT!$B:$B,$B28)</f>
        <v>3</v>
      </c>
      <c r="E28">
        <f>SUMIFS(INPUT!F:F,INPUT!$D:$D,WeeklyStats!$C$1,INPUT!$B:$B,$B28)</f>
        <v>0</v>
      </c>
      <c r="F28">
        <f>SUMIFS(INPUT!G:G,INPUT!$D:$D,WeeklyStats!$C$1,INPUT!$B:$B,$B28)</f>
        <v>0</v>
      </c>
      <c r="G28">
        <f>SUMIFS(INPUT!H:H,INPUT!$D:$D,WeeklyStats!$C$1,INPUT!$B:$B,$B28)</f>
        <v>0</v>
      </c>
      <c r="H28">
        <f>SUMIFS(INPUT!I:I,INPUT!$D:$D,WeeklyStats!$C$1,INPUT!$B:$B,$B28)</f>
        <v>1</v>
      </c>
      <c r="I28">
        <f>SUMIFS(INPUT!J:J,INPUT!$D:$D,WeeklyStats!$C$1,INPUT!$B:$B,$B28)</f>
        <v>2</v>
      </c>
      <c r="J28">
        <f>SUMIFS(INPUT!K:K,INPUT!$D:$D,WeeklyStats!$C$1,INPUT!$B:$B,$B28)</f>
        <v>0</v>
      </c>
      <c r="K28">
        <f>SUMIFS(INPUT!L:L,INPUT!$D:$D,WeeklyStats!$C$1,INPUT!$B:$B,$B28)</f>
        <v>0</v>
      </c>
      <c r="L28">
        <f>SUMIFS(INPUT!M:M,INPUT!$D:$D,WeeklyStats!$C$1,INPUT!$B:$B,$B28)</f>
        <v>0</v>
      </c>
      <c r="M28">
        <f>SUMIFS(INPUT!N:N,INPUT!$D:$D,WeeklyStats!$C$1,INPUT!$B:$B,$B28)</f>
        <v>0</v>
      </c>
      <c r="N28">
        <f>SUMIFS(INPUT!O:O,INPUT!$D:$D,WeeklyStats!$C$1,INPUT!$B:$B,$B28)</f>
        <v>0</v>
      </c>
      <c r="O28">
        <f>SUMIFS(INPUT!P:P,INPUT!$D:$D,WeeklyStats!$C$1,INPUT!$B:$B,$B28)</f>
        <v>0</v>
      </c>
      <c r="P28">
        <f>SUMIFS(INPUT!Q:Q,INPUT!$D:$D,WeeklyStats!$C$1,INPUT!$B:$B,$B28)</f>
        <v>0</v>
      </c>
      <c r="Q28">
        <f>SUMIFS(INPUT!R:R,INPUT!$D:$D,WeeklyStats!$C$1,INPUT!$B:$B,$B28)</f>
        <v>0</v>
      </c>
      <c r="R28">
        <f t="shared" si="2"/>
        <v>0</v>
      </c>
      <c r="S28">
        <f t="shared" si="3"/>
        <v>0</v>
      </c>
      <c r="T28">
        <f t="shared" si="4"/>
        <v>0</v>
      </c>
    </row>
    <row r="29" spans="1:20" ht="15.75" customHeight="1" x14ac:dyDescent="0.25">
      <c r="A29" s="1">
        <v>27</v>
      </c>
      <c r="B29" t="str">
        <f t="shared" si="0"/>
        <v>Phil Gangloff</v>
      </c>
      <c r="C29">
        <f t="shared" si="1"/>
        <v>4</v>
      </c>
      <c r="D29">
        <f>SUMIFS(INPUT!E:E,INPUT!$D:$D,WeeklyStats!$C$1,INPUT!$B:$B,$B29)</f>
        <v>3</v>
      </c>
      <c r="E29">
        <f>SUMIFS(INPUT!F:F,INPUT!$D:$D,WeeklyStats!$C$1,INPUT!$B:$B,$B29)</f>
        <v>2</v>
      </c>
      <c r="F29">
        <f>SUMIFS(INPUT!G:G,INPUT!$D:$D,WeeklyStats!$C$1,INPUT!$B:$B,$B29)</f>
        <v>0</v>
      </c>
      <c r="G29">
        <f>SUMIFS(INPUT!H:H,INPUT!$D:$D,WeeklyStats!$C$1,INPUT!$B:$B,$B29)</f>
        <v>0</v>
      </c>
      <c r="H29">
        <f>SUMIFS(INPUT!I:I,INPUT!$D:$D,WeeklyStats!$C$1,INPUT!$B:$B,$B29)</f>
        <v>1</v>
      </c>
      <c r="I29">
        <f>SUMIFS(INPUT!J:J,INPUT!$D:$D,WeeklyStats!$C$1,INPUT!$B:$B,$B29)</f>
        <v>0</v>
      </c>
      <c r="J29">
        <f>SUMIFS(INPUT!K:K,INPUT!$D:$D,WeeklyStats!$C$1,INPUT!$B:$B,$B29)</f>
        <v>0</v>
      </c>
      <c r="K29">
        <f>SUMIFS(INPUT!L:L,INPUT!$D:$D,WeeklyStats!$C$1,INPUT!$B:$B,$B29)</f>
        <v>0</v>
      </c>
      <c r="L29">
        <f>SUMIFS(INPUT!M:M,INPUT!$D:$D,WeeklyStats!$C$1,INPUT!$B:$B,$B29)</f>
        <v>0</v>
      </c>
      <c r="M29">
        <f>SUMIFS(INPUT!N:N,INPUT!$D:$D,WeeklyStats!$C$1,INPUT!$B:$B,$B29)</f>
        <v>0</v>
      </c>
      <c r="N29">
        <f>SUMIFS(INPUT!O:O,INPUT!$D:$D,WeeklyStats!$C$1,INPUT!$B:$B,$B29)</f>
        <v>0</v>
      </c>
      <c r="O29">
        <f>SUMIFS(INPUT!P:P,INPUT!$D:$D,WeeklyStats!$C$1,INPUT!$B:$B,$B29)</f>
        <v>0</v>
      </c>
      <c r="P29">
        <f>SUMIFS(INPUT!Q:Q,INPUT!$D:$D,WeeklyStats!$C$1,INPUT!$B:$B,$B29)</f>
        <v>0</v>
      </c>
      <c r="Q29">
        <f>SUMIFS(INPUT!R:R,INPUT!$D:$D,WeeklyStats!$C$1,INPUT!$B:$B,$B29)</f>
        <v>0</v>
      </c>
      <c r="R29">
        <f t="shared" si="2"/>
        <v>0</v>
      </c>
      <c r="S29">
        <f t="shared" si="3"/>
        <v>0</v>
      </c>
      <c r="T29">
        <f t="shared" si="4"/>
        <v>0</v>
      </c>
    </row>
    <row r="30" spans="1:20" ht="15.75" customHeight="1" x14ac:dyDescent="0.25">
      <c r="A30" s="1">
        <v>28</v>
      </c>
      <c r="B30" t="str">
        <f t="shared" si="0"/>
        <v>Mike Angelica</v>
      </c>
      <c r="C30">
        <f t="shared" si="1"/>
        <v>4</v>
      </c>
      <c r="D30">
        <f>SUMIFS(INPUT!E:E,INPUT!$D:$D,WeeklyStats!$C$1,INPUT!$B:$B,$B30)</f>
        <v>3</v>
      </c>
      <c r="E30">
        <f>SUMIFS(INPUT!F:F,INPUT!$D:$D,WeeklyStats!$C$1,INPUT!$B:$B,$B30)</f>
        <v>3</v>
      </c>
      <c r="F30">
        <f>SUMIFS(INPUT!G:G,INPUT!$D:$D,WeeklyStats!$C$1,INPUT!$B:$B,$B30)</f>
        <v>0</v>
      </c>
      <c r="G30">
        <f>SUMIFS(INPUT!H:H,INPUT!$D:$D,WeeklyStats!$C$1,INPUT!$B:$B,$B30)</f>
        <v>0</v>
      </c>
      <c r="H30">
        <f>SUMIFS(INPUT!I:I,INPUT!$D:$D,WeeklyStats!$C$1,INPUT!$B:$B,$B30)</f>
        <v>0</v>
      </c>
      <c r="I30">
        <f>SUMIFS(INPUT!J:J,INPUT!$D:$D,WeeklyStats!$C$1,INPUT!$B:$B,$B30)</f>
        <v>0</v>
      </c>
      <c r="J30">
        <f>SUMIFS(INPUT!K:K,INPUT!$D:$D,WeeklyStats!$C$1,INPUT!$B:$B,$B30)</f>
        <v>0</v>
      </c>
      <c r="K30">
        <f>SUMIFS(INPUT!L:L,INPUT!$D:$D,WeeklyStats!$C$1,INPUT!$B:$B,$B30)</f>
        <v>0</v>
      </c>
      <c r="L30">
        <f>SUMIFS(INPUT!M:M,INPUT!$D:$D,WeeklyStats!$C$1,INPUT!$B:$B,$B30)</f>
        <v>0</v>
      </c>
      <c r="M30">
        <f>SUMIFS(INPUT!N:N,INPUT!$D:$D,WeeklyStats!$C$1,INPUT!$B:$B,$B30)</f>
        <v>0</v>
      </c>
      <c r="N30">
        <f>SUMIFS(INPUT!O:O,INPUT!$D:$D,WeeklyStats!$C$1,INPUT!$B:$B,$B30)</f>
        <v>0</v>
      </c>
      <c r="O30">
        <f>SUMIFS(INPUT!P:P,INPUT!$D:$D,WeeklyStats!$C$1,INPUT!$B:$B,$B30)</f>
        <v>0</v>
      </c>
      <c r="P30">
        <f>SUMIFS(INPUT!Q:Q,INPUT!$D:$D,WeeklyStats!$C$1,INPUT!$B:$B,$B30)</f>
        <v>0</v>
      </c>
      <c r="Q30">
        <f>SUMIFS(INPUT!R:R,INPUT!$D:$D,WeeklyStats!$C$1,INPUT!$B:$B,$B30)</f>
        <v>0</v>
      </c>
      <c r="R30">
        <f t="shared" si="2"/>
        <v>0</v>
      </c>
      <c r="S30">
        <f t="shared" si="3"/>
        <v>0</v>
      </c>
      <c r="T30">
        <f t="shared" si="4"/>
        <v>0</v>
      </c>
    </row>
    <row r="31" spans="1:20" ht="15.75" customHeight="1" x14ac:dyDescent="0.25">
      <c r="A31" s="1">
        <v>29</v>
      </c>
      <c r="B31" t="str">
        <f t="shared" si="0"/>
        <v>Mike Weber</v>
      </c>
      <c r="C31">
        <f t="shared" si="1"/>
        <v>4</v>
      </c>
      <c r="D31">
        <f>SUMIFS(INPUT!E:E,INPUT!$D:$D,WeeklyStats!$C$1,INPUT!$B:$B,$B31)</f>
        <v>3</v>
      </c>
      <c r="E31">
        <f>SUMIFS(INPUT!F:F,INPUT!$D:$D,WeeklyStats!$C$1,INPUT!$B:$B,$B31)</f>
        <v>3</v>
      </c>
      <c r="F31">
        <f>SUMIFS(INPUT!G:G,INPUT!$D:$D,WeeklyStats!$C$1,INPUT!$B:$B,$B31)</f>
        <v>1</v>
      </c>
      <c r="G31">
        <f>SUMIFS(INPUT!H:H,INPUT!$D:$D,WeeklyStats!$C$1,INPUT!$B:$B,$B31)</f>
        <v>1</v>
      </c>
      <c r="H31">
        <f>SUMIFS(INPUT!I:I,INPUT!$D:$D,WeeklyStats!$C$1,INPUT!$B:$B,$B31)</f>
        <v>0</v>
      </c>
      <c r="I31">
        <f>SUMIFS(INPUT!J:J,INPUT!$D:$D,WeeklyStats!$C$1,INPUT!$B:$B,$B31)</f>
        <v>0</v>
      </c>
      <c r="J31">
        <f>SUMIFS(INPUT!K:K,INPUT!$D:$D,WeeklyStats!$C$1,INPUT!$B:$B,$B31)</f>
        <v>1</v>
      </c>
      <c r="K31">
        <f>SUMIFS(INPUT!L:L,INPUT!$D:$D,WeeklyStats!$C$1,INPUT!$B:$B,$B31)</f>
        <v>0</v>
      </c>
      <c r="L31">
        <f>SUMIFS(INPUT!M:M,INPUT!$D:$D,WeeklyStats!$C$1,INPUT!$B:$B,$B31)</f>
        <v>0</v>
      </c>
      <c r="M31">
        <f>SUMIFS(INPUT!N:N,INPUT!$D:$D,WeeklyStats!$C$1,INPUT!$B:$B,$B31)</f>
        <v>0</v>
      </c>
      <c r="N31">
        <f>SUMIFS(INPUT!O:O,INPUT!$D:$D,WeeklyStats!$C$1,INPUT!$B:$B,$B31)</f>
        <v>0</v>
      </c>
      <c r="O31">
        <f>SUMIFS(INPUT!P:P,INPUT!$D:$D,WeeklyStats!$C$1,INPUT!$B:$B,$B31)</f>
        <v>0</v>
      </c>
      <c r="P31">
        <f>SUMIFS(INPUT!Q:Q,INPUT!$D:$D,WeeklyStats!$C$1,INPUT!$B:$B,$B31)</f>
        <v>0</v>
      </c>
      <c r="Q31">
        <f>SUMIFS(INPUT!R:R,INPUT!$D:$D,WeeklyStats!$C$1,INPUT!$B:$B,$B31)</f>
        <v>0</v>
      </c>
      <c r="R31">
        <f t="shared" si="2"/>
        <v>0</v>
      </c>
      <c r="S31">
        <f t="shared" si="3"/>
        <v>0</v>
      </c>
      <c r="T31">
        <f t="shared" si="4"/>
        <v>0</v>
      </c>
    </row>
    <row r="32" spans="1:20" ht="15.75" customHeight="1" x14ac:dyDescent="0.25">
      <c r="A32" s="1">
        <v>30</v>
      </c>
      <c r="B32" t="str">
        <f t="shared" si="0"/>
        <v>Jack Fleming</v>
      </c>
      <c r="C32">
        <f t="shared" si="1"/>
        <v>5</v>
      </c>
      <c r="D32">
        <f>SUMIFS(INPUT!E:E,INPUT!$D:$D,WeeklyStats!$C$1,INPUT!$B:$B,$B32)</f>
        <v>4</v>
      </c>
      <c r="E32">
        <f>SUMIFS(INPUT!F:F,INPUT!$D:$D,WeeklyStats!$C$1,INPUT!$B:$B,$B32)</f>
        <v>4</v>
      </c>
      <c r="F32">
        <f>SUMIFS(INPUT!G:G,INPUT!$D:$D,WeeklyStats!$C$1,INPUT!$B:$B,$B32)</f>
        <v>1</v>
      </c>
      <c r="G32">
        <f>SUMIFS(INPUT!H:H,INPUT!$D:$D,WeeklyStats!$C$1,INPUT!$B:$B,$B32)</f>
        <v>0</v>
      </c>
      <c r="H32">
        <f>SUMIFS(INPUT!I:I,INPUT!$D:$D,WeeklyStats!$C$1,INPUT!$B:$B,$B32)</f>
        <v>0</v>
      </c>
      <c r="I32">
        <f>SUMIFS(INPUT!J:J,INPUT!$D:$D,WeeklyStats!$C$1,INPUT!$B:$B,$B32)</f>
        <v>0</v>
      </c>
      <c r="J32">
        <f>SUMIFS(INPUT!K:K,INPUT!$D:$D,WeeklyStats!$C$1,INPUT!$B:$B,$B32)</f>
        <v>1</v>
      </c>
      <c r="K32">
        <f>SUMIFS(INPUT!L:L,INPUT!$D:$D,WeeklyStats!$C$1,INPUT!$B:$B,$B32)</f>
        <v>0</v>
      </c>
      <c r="L32">
        <f>SUMIFS(INPUT!M:M,INPUT!$D:$D,WeeklyStats!$C$1,INPUT!$B:$B,$B32)</f>
        <v>0</v>
      </c>
      <c r="M32">
        <f>SUMIFS(INPUT!N:N,INPUT!$D:$D,WeeklyStats!$C$1,INPUT!$B:$B,$B32)</f>
        <v>0</v>
      </c>
      <c r="N32">
        <f>SUMIFS(INPUT!O:O,INPUT!$D:$D,WeeklyStats!$C$1,INPUT!$B:$B,$B32)</f>
        <v>0</v>
      </c>
      <c r="O32">
        <f>SUMIFS(INPUT!P:P,INPUT!$D:$D,WeeklyStats!$C$1,INPUT!$B:$B,$B32)</f>
        <v>0</v>
      </c>
      <c r="P32">
        <f>SUMIFS(INPUT!Q:Q,INPUT!$D:$D,WeeklyStats!$C$1,INPUT!$B:$B,$B32)</f>
        <v>0</v>
      </c>
      <c r="Q32">
        <f>SUMIFS(INPUT!R:R,INPUT!$D:$D,WeeklyStats!$C$1,INPUT!$B:$B,$B32)</f>
        <v>0</v>
      </c>
      <c r="R32">
        <f t="shared" si="2"/>
        <v>0</v>
      </c>
      <c r="S32">
        <f t="shared" si="3"/>
        <v>0</v>
      </c>
      <c r="T32">
        <f t="shared" si="4"/>
        <v>0</v>
      </c>
    </row>
    <row r="33" spans="1:20" ht="15.75" customHeight="1" x14ac:dyDescent="0.25">
      <c r="A33" s="1">
        <v>31</v>
      </c>
      <c r="B33" t="str">
        <f t="shared" si="0"/>
        <v>Tom McMahon</v>
      </c>
      <c r="C33">
        <f t="shared" si="1"/>
        <v>5</v>
      </c>
      <c r="D33">
        <f>SUMIFS(INPUT!E:E,INPUT!$D:$D,WeeklyStats!$C$1,INPUT!$B:$B,$B33)</f>
        <v>4</v>
      </c>
      <c r="E33">
        <f>SUMIFS(INPUT!F:F,INPUT!$D:$D,WeeklyStats!$C$1,INPUT!$B:$B,$B33)</f>
        <v>3</v>
      </c>
      <c r="F33">
        <f>SUMIFS(INPUT!G:G,INPUT!$D:$D,WeeklyStats!$C$1,INPUT!$B:$B,$B33)</f>
        <v>0</v>
      </c>
      <c r="G33">
        <f>SUMIFS(INPUT!H:H,INPUT!$D:$D,WeeklyStats!$C$1,INPUT!$B:$B,$B33)</f>
        <v>0</v>
      </c>
      <c r="H33">
        <f>SUMIFS(INPUT!I:I,INPUT!$D:$D,WeeklyStats!$C$1,INPUT!$B:$B,$B33)</f>
        <v>0</v>
      </c>
      <c r="I33">
        <f>SUMIFS(INPUT!J:J,INPUT!$D:$D,WeeklyStats!$C$1,INPUT!$B:$B,$B33)</f>
        <v>1</v>
      </c>
      <c r="J33">
        <f>SUMIFS(INPUT!K:K,INPUT!$D:$D,WeeklyStats!$C$1,INPUT!$B:$B,$B33)</f>
        <v>0</v>
      </c>
      <c r="K33">
        <f>SUMIFS(INPUT!L:L,INPUT!$D:$D,WeeklyStats!$C$1,INPUT!$B:$B,$B33)</f>
        <v>0</v>
      </c>
      <c r="L33">
        <f>SUMIFS(INPUT!M:M,INPUT!$D:$D,WeeklyStats!$C$1,INPUT!$B:$B,$B33)</f>
        <v>0</v>
      </c>
      <c r="M33">
        <f>SUMIFS(INPUT!N:N,INPUT!$D:$D,WeeklyStats!$C$1,INPUT!$B:$B,$B33)</f>
        <v>0</v>
      </c>
      <c r="N33">
        <f>SUMIFS(INPUT!O:O,INPUT!$D:$D,WeeklyStats!$C$1,INPUT!$B:$B,$B33)</f>
        <v>0</v>
      </c>
      <c r="O33">
        <f>SUMIFS(INPUT!P:P,INPUT!$D:$D,WeeklyStats!$C$1,INPUT!$B:$B,$B33)</f>
        <v>0</v>
      </c>
      <c r="P33">
        <f>SUMIFS(INPUT!Q:Q,INPUT!$D:$D,WeeklyStats!$C$1,INPUT!$B:$B,$B33)</f>
        <v>1</v>
      </c>
      <c r="Q33">
        <f>SUMIFS(INPUT!R:R,INPUT!$D:$D,WeeklyStats!$C$1,INPUT!$B:$B,$B33)</f>
        <v>1</v>
      </c>
      <c r="R33">
        <f t="shared" si="2"/>
        <v>0</v>
      </c>
      <c r="S33">
        <f t="shared" si="3"/>
        <v>0</v>
      </c>
      <c r="T33">
        <f t="shared" si="4"/>
        <v>0</v>
      </c>
    </row>
    <row r="34" spans="1:20" ht="15.75" customHeight="1" x14ac:dyDescent="0.25">
      <c r="A34" s="1">
        <v>32</v>
      </c>
      <c r="B34" t="str">
        <f t="shared" si="0"/>
        <v>Elliot Fish</v>
      </c>
      <c r="C34">
        <f t="shared" si="1"/>
        <v>5</v>
      </c>
      <c r="D34">
        <f>SUMIFS(INPUT!E:E,INPUT!$D:$D,WeeklyStats!$C$1,INPUT!$B:$B,$B34)</f>
        <v>0</v>
      </c>
      <c r="E34">
        <f>SUMIFS(INPUT!F:F,INPUT!$D:$D,WeeklyStats!$C$1,INPUT!$B:$B,$B34)</f>
        <v>0</v>
      </c>
      <c r="F34">
        <f>SUMIFS(INPUT!G:G,INPUT!$D:$D,WeeklyStats!$C$1,INPUT!$B:$B,$B34)</f>
        <v>0</v>
      </c>
      <c r="G34">
        <f>SUMIFS(INPUT!H:H,INPUT!$D:$D,WeeklyStats!$C$1,INPUT!$B:$B,$B34)</f>
        <v>0</v>
      </c>
      <c r="H34">
        <f>SUMIFS(INPUT!I:I,INPUT!$D:$D,WeeklyStats!$C$1,INPUT!$B:$B,$B34)</f>
        <v>0</v>
      </c>
      <c r="I34">
        <f>SUMIFS(INPUT!J:J,INPUT!$D:$D,WeeklyStats!$C$1,INPUT!$B:$B,$B34)</f>
        <v>0</v>
      </c>
      <c r="J34">
        <f>SUMIFS(INPUT!K:K,INPUT!$D:$D,WeeklyStats!$C$1,INPUT!$B:$B,$B34)</f>
        <v>0</v>
      </c>
      <c r="K34">
        <f>SUMIFS(INPUT!L:L,INPUT!$D:$D,WeeklyStats!$C$1,INPUT!$B:$B,$B34)</f>
        <v>0</v>
      </c>
      <c r="L34">
        <f>SUMIFS(INPUT!M:M,INPUT!$D:$D,WeeklyStats!$C$1,INPUT!$B:$B,$B34)</f>
        <v>0</v>
      </c>
      <c r="M34">
        <f>SUMIFS(INPUT!N:N,INPUT!$D:$D,WeeklyStats!$C$1,INPUT!$B:$B,$B34)</f>
        <v>0</v>
      </c>
      <c r="N34">
        <f>SUMIFS(INPUT!O:O,INPUT!$D:$D,WeeklyStats!$C$1,INPUT!$B:$B,$B34)</f>
        <v>0</v>
      </c>
      <c r="O34">
        <f>SUMIFS(INPUT!P:P,INPUT!$D:$D,WeeklyStats!$C$1,INPUT!$B:$B,$B34)</f>
        <v>0</v>
      </c>
      <c r="P34">
        <f>SUMIFS(INPUT!Q:Q,INPUT!$D:$D,WeeklyStats!$C$1,INPUT!$B:$B,$B34)</f>
        <v>0</v>
      </c>
      <c r="Q34">
        <f>SUMIFS(INPUT!R:R,INPUT!$D:$D,WeeklyStats!$C$1,INPUT!$B:$B,$B34)</f>
        <v>0</v>
      </c>
      <c r="R34">
        <f t="shared" si="2"/>
        <v>0</v>
      </c>
      <c r="S34">
        <f t="shared" si="3"/>
        <v>0</v>
      </c>
      <c r="T34">
        <f t="shared" si="4"/>
        <v>0</v>
      </c>
    </row>
    <row r="35" spans="1:20" ht="15.75" customHeight="1" x14ac:dyDescent="0.25">
      <c r="A35" s="1">
        <v>33</v>
      </c>
      <c r="B35" t="str">
        <f t="shared" ref="B35:B66" si="5">VLOOKUP(A35,RosterVL,2,FALSE)</f>
        <v>Gus Giegling</v>
      </c>
      <c r="C35">
        <f t="shared" ref="C35:C66" si="6">VLOOKUP(A35,RosterVL,3,FALSE)</f>
        <v>5</v>
      </c>
      <c r="D35">
        <f>SUMIFS(INPUT!E:E,INPUT!$D:$D,WeeklyStats!$C$1,INPUT!$B:$B,$B35)</f>
        <v>0</v>
      </c>
      <c r="E35">
        <f>SUMIFS(INPUT!F:F,INPUT!$D:$D,WeeklyStats!$C$1,INPUT!$B:$B,$B35)</f>
        <v>0</v>
      </c>
      <c r="F35">
        <f>SUMIFS(INPUT!G:G,INPUT!$D:$D,WeeklyStats!$C$1,INPUT!$B:$B,$B35)</f>
        <v>0</v>
      </c>
      <c r="G35">
        <f>SUMIFS(INPUT!H:H,INPUT!$D:$D,WeeklyStats!$C$1,INPUT!$B:$B,$B35)</f>
        <v>0</v>
      </c>
      <c r="H35">
        <f>SUMIFS(INPUT!I:I,INPUT!$D:$D,WeeklyStats!$C$1,INPUT!$B:$B,$B35)</f>
        <v>0</v>
      </c>
      <c r="I35">
        <f>SUMIFS(INPUT!J:J,INPUT!$D:$D,WeeklyStats!$C$1,INPUT!$B:$B,$B35)</f>
        <v>0</v>
      </c>
      <c r="J35">
        <f>SUMIFS(INPUT!K:K,INPUT!$D:$D,WeeklyStats!$C$1,INPUT!$B:$B,$B35)</f>
        <v>0</v>
      </c>
      <c r="K35">
        <f>SUMIFS(INPUT!L:L,INPUT!$D:$D,WeeklyStats!$C$1,INPUT!$B:$B,$B35)</f>
        <v>0</v>
      </c>
      <c r="L35">
        <f>SUMIFS(INPUT!M:M,INPUT!$D:$D,WeeklyStats!$C$1,INPUT!$B:$B,$B35)</f>
        <v>0</v>
      </c>
      <c r="M35">
        <f>SUMIFS(INPUT!N:N,INPUT!$D:$D,WeeklyStats!$C$1,INPUT!$B:$B,$B35)</f>
        <v>0</v>
      </c>
      <c r="N35">
        <f>SUMIFS(INPUT!O:O,INPUT!$D:$D,WeeklyStats!$C$1,INPUT!$B:$B,$B35)</f>
        <v>0</v>
      </c>
      <c r="O35">
        <f>SUMIFS(INPUT!P:P,INPUT!$D:$D,WeeklyStats!$C$1,INPUT!$B:$B,$B35)</f>
        <v>0</v>
      </c>
      <c r="P35">
        <f>SUMIFS(INPUT!Q:Q,INPUT!$D:$D,WeeklyStats!$C$1,INPUT!$B:$B,$B35)</f>
        <v>0</v>
      </c>
      <c r="Q35">
        <f>SUMIFS(INPUT!R:R,INPUT!$D:$D,WeeklyStats!$C$1,INPUT!$B:$B,$B35)</f>
        <v>0</v>
      </c>
      <c r="R35">
        <f t="shared" si="2"/>
        <v>0</v>
      </c>
      <c r="S35">
        <f t="shared" si="3"/>
        <v>0</v>
      </c>
      <c r="T35">
        <f t="shared" si="4"/>
        <v>0</v>
      </c>
    </row>
    <row r="36" spans="1:20" ht="15.75" customHeight="1" x14ac:dyDescent="0.25">
      <c r="A36" s="1">
        <v>34</v>
      </c>
      <c r="B36" t="str">
        <f t="shared" si="5"/>
        <v>Tommy Faulstich</v>
      </c>
      <c r="C36">
        <f t="shared" si="6"/>
        <v>5</v>
      </c>
      <c r="D36">
        <f>SUMIFS(INPUT!E:E,INPUT!$D:$D,WeeklyStats!$C$1,INPUT!$B:$B,$B36)</f>
        <v>4</v>
      </c>
      <c r="E36">
        <f>SUMIFS(INPUT!F:F,INPUT!$D:$D,WeeklyStats!$C$1,INPUT!$B:$B,$B36)</f>
        <v>4</v>
      </c>
      <c r="F36">
        <f>SUMIFS(INPUT!G:G,INPUT!$D:$D,WeeklyStats!$C$1,INPUT!$B:$B,$B36)</f>
        <v>1</v>
      </c>
      <c r="G36">
        <f>SUMIFS(INPUT!H:H,INPUT!$D:$D,WeeklyStats!$C$1,INPUT!$B:$B,$B36)</f>
        <v>0</v>
      </c>
      <c r="H36">
        <f>SUMIFS(INPUT!I:I,INPUT!$D:$D,WeeklyStats!$C$1,INPUT!$B:$B,$B36)</f>
        <v>0</v>
      </c>
      <c r="I36">
        <f>SUMIFS(INPUT!J:J,INPUT!$D:$D,WeeklyStats!$C$1,INPUT!$B:$B,$B36)</f>
        <v>0</v>
      </c>
      <c r="J36">
        <f>SUMIFS(INPUT!K:K,INPUT!$D:$D,WeeklyStats!$C$1,INPUT!$B:$B,$B36)</f>
        <v>1</v>
      </c>
      <c r="K36">
        <f>SUMIFS(INPUT!L:L,INPUT!$D:$D,WeeklyStats!$C$1,INPUT!$B:$B,$B36)</f>
        <v>0</v>
      </c>
      <c r="L36">
        <f>SUMIFS(INPUT!M:M,INPUT!$D:$D,WeeklyStats!$C$1,INPUT!$B:$B,$B36)</f>
        <v>0</v>
      </c>
      <c r="M36">
        <f>SUMIFS(INPUT!N:N,INPUT!$D:$D,WeeklyStats!$C$1,INPUT!$B:$B,$B36)</f>
        <v>0</v>
      </c>
      <c r="N36">
        <f>SUMIFS(INPUT!O:O,INPUT!$D:$D,WeeklyStats!$C$1,INPUT!$B:$B,$B36)</f>
        <v>0</v>
      </c>
      <c r="O36">
        <f>SUMIFS(INPUT!P:P,INPUT!$D:$D,WeeklyStats!$C$1,INPUT!$B:$B,$B36)</f>
        <v>0</v>
      </c>
      <c r="P36">
        <f>SUMIFS(INPUT!Q:Q,INPUT!$D:$D,WeeklyStats!$C$1,INPUT!$B:$B,$B36)</f>
        <v>0</v>
      </c>
      <c r="Q36">
        <f>SUMIFS(INPUT!R:R,INPUT!$D:$D,WeeklyStats!$C$1,INPUT!$B:$B,$B36)</f>
        <v>0</v>
      </c>
      <c r="R36">
        <f t="shared" si="2"/>
        <v>0</v>
      </c>
      <c r="S36">
        <f t="shared" si="3"/>
        <v>0</v>
      </c>
      <c r="T36">
        <f t="shared" si="4"/>
        <v>0</v>
      </c>
    </row>
    <row r="37" spans="1:20" ht="15.75" customHeight="1" x14ac:dyDescent="0.25">
      <c r="A37" s="1">
        <v>35</v>
      </c>
      <c r="B37" t="str">
        <f t="shared" si="5"/>
        <v>Andrew Evola</v>
      </c>
      <c r="C37">
        <f t="shared" si="6"/>
        <v>5</v>
      </c>
      <c r="D37">
        <f>SUMIFS(INPUT!E:E,INPUT!$D:$D,WeeklyStats!$C$1,INPUT!$B:$B,$B37)</f>
        <v>0</v>
      </c>
      <c r="E37">
        <f>SUMIFS(INPUT!F:F,INPUT!$D:$D,WeeklyStats!$C$1,INPUT!$B:$B,$B37)</f>
        <v>0</v>
      </c>
      <c r="F37">
        <f>SUMIFS(INPUT!G:G,INPUT!$D:$D,WeeklyStats!$C$1,INPUT!$B:$B,$B37)</f>
        <v>0</v>
      </c>
      <c r="G37">
        <f>SUMIFS(INPUT!H:H,INPUT!$D:$D,WeeklyStats!$C$1,INPUT!$B:$B,$B37)</f>
        <v>0</v>
      </c>
      <c r="H37">
        <f>SUMIFS(INPUT!I:I,INPUT!$D:$D,WeeklyStats!$C$1,INPUT!$B:$B,$B37)</f>
        <v>0</v>
      </c>
      <c r="I37">
        <f>SUMIFS(INPUT!J:J,INPUT!$D:$D,WeeklyStats!$C$1,INPUT!$B:$B,$B37)</f>
        <v>0</v>
      </c>
      <c r="J37">
        <f>SUMIFS(INPUT!K:K,INPUT!$D:$D,WeeklyStats!$C$1,INPUT!$B:$B,$B37)</f>
        <v>0</v>
      </c>
      <c r="K37">
        <f>SUMIFS(INPUT!L:L,INPUT!$D:$D,WeeklyStats!$C$1,INPUT!$B:$B,$B37)</f>
        <v>0</v>
      </c>
      <c r="L37">
        <f>SUMIFS(INPUT!M:M,INPUT!$D:$D,WeeklyStats!$C$1,INPUT!$B:$B,$B37)</f>
        <v>0</v>
      </c>
      <c r="M37">
        <f>SUMIFS(INPUT!N:N,INPUT!$D:$D,WeeklyStats!$C$1,INPUT!$B:$B,$B37)</f>
        <v>0</v>
      </c>
      <c r="N37">
        <f>SUMIFS(INPUT!O:O,INPUT!$D:$D,WeeklyStats!$C$1,INPUT!$B:$B,$B37)</f>
        <v>0</v>
      </c>
      <c r="O37">
        <f>SUMIFS(INPUT!P:P,INPUT!$D:$D,WeeklyStats!$C$1,INPUT!$B:$B,$B37)</f>
        <v>0</v>
      </c>
      <c r="P37">
        <f>SUMIFS(INPUT!Q:Q,INPUT!$D:$D,WeeklyStats!$C$1,INPUT!$B:$B,$B37)</f>
        <v>0</v>
      </c>
      <c r="Q37">
        <f>SUMIFS(INPUT!R:R,INPUT!$D:$D,WeeklyStats!$C$1,INPUT!$B:$B,$B37)</f>
        <v>0</v>
      </c>
      <c r="R37">
        <f t="shared" si="2"/>
        <v>0</v>
      </c>
      <c r="S37">
        <f t="shared" si="3"/>
        <v>0</v>
      </c>
      <c r="T37">
        <f t="shared" si="4"/>
        <v>0</v>
      </c>
    </row>
    <row r="38" spans="1:20" ht="15.75" customHeight="1" x14ac:dyDescent="0.25">
      <c r="A38" s="1">
        <v>36</v>
      </c>
      <c r="B38" t="str">
        <f t="shared" si="5"/>
        <v>Mark Connoley</v>
      </c>
      <c r="C38">
        <f t="shared" si="6"/>
        <v>5</v>
      </c>
      <c r="D38">
        <f>SUMIFS(INPUT!E:E,INPUT!$D:$D,WeeklyStats!$C$1,INPUT!$B:$B,$B38)</f>
        <v>4</v>
      </c>
      <c r="E38">
        <f>SUMIFS(INPUT!F:F,INPUT!$D:$D,WeeklyStats!$C$1,INPUT!$B:$B,$B38)</f>
        <v>4</v>
      </c>
      <c r="F38">
        <f>SUMIFS(INPUT!G:G,INPUT!$D:$D,WeeklyStats!$C$1,INPUT!$B:$B,$B38)</f>
        <v>1</v>
      </c>
      <c r="G38">
        <f>SUMIFS(INPUT!H:H,INPUT!$D:$D,WeeklyStats!$C$1,INPUT!$B:$B,$B38)</f>
        <v>0</v>
      </c>
      <c r="H38">
        <f>SUMIFS(INPUT!I:I,INPUT!$D:$D,WeeklyStats!$C$1,INPUT!$B:$B,$B38)</f>
        <v>0</v>
      </c>
      <c r="I38">
        <f>SUMIFS(INPUT!J:J,INPUT!$D:$D,WeeklyStats!$C$1,INPUT!$B:$B,$B38)</f>
        <v>0</v>
      </c>
      <c r="J38">
        <f>SUMIFS(INPUT!K:K,INPUT!$D:$D,WeeklyStats!$C$1,INPUT!$B:$B,$B38)</f>
        <v>1</v>
      </c>
      <c r="K38">
        <f>SUMIFS(INPUT!L:L,INPUT!$D:$D,WeeklyStats!$C$1,INPUT!$B:$B,$B38)</f>
        <v>0</v>
      </c>
      <c r="L38">
        <f>SUMIFS(INPUT!M:M,INPUT!$D:$D,WeeklyStats!$C$1,INPUT!$B:$B,$B38)</f>
        <v>0</v>
      </c>
      <c r="M38">
        <f>SUMIFS(INPUT!N:N,INPUT!$D:$D,WeeklyStats!$C$1,INPUT!$B:$B,$B38)</f>
        <v>0</v>
      </c>
      <c r="N38">
        <f>SUMIFS(INPUT!O:O,INPUT!$D:$D,WeeklyStats!$C$1,INPUT!$B:$B,$B38)</f>
        <v>0</v>
      </c>
      <c r="O38">
        <f>SUMIFS(INPUT!P:P,INPUT!$D:$D,WeeklyStats!$C$1,INPUT!$B:$B,$B38)</f>
        <v>0</v>
      </c>
      <c r="P38">
        <f>SUMIFS(INPUT!Q:Q,INPUT!$D:$D,WeeklyStats!$C$1,INPUT!$B:$B,$B38)</f>
        <v>0</v>
      </c>
      <c r="Q38">
        <f>SUMIFS(INPUT!R:R,INPUT!$D:$D,WeeklyStats!$C$1,INPUT!$B:$B,$B38)</f>
        <v>0</v>
      </c>
      <c r="R38">
        <f t="shared" si="2"/>
        <v>0</v>
      </c>
      <c r="S38">
        <f t="shared" si="3"/>
        <v>0</v>
      </c>
      <c r="T38">
        <f t="shared" si="4"/>
        <v>0</v>
      </c>
    </row>
    <row r="39" spans="1:20" ht="15.75" customHeight="1" x14ac:dyDescent="0.25">
      <c r="A39" s="1">
        <v>37</v>
      </c>
      <c r="B39" t="str">
        <f t="shared" si="5"/>
        <v>Tom Ciolek</v>
      </c>
      <c r="C39">
        <f t="shared" si="6"/>
        <v>6</v>
      </c>
      <c r="D39">
        <f>SUMIFS(INPUT!E:E,INPUT!$D:$D,WeeklyStats!$C$1,INPUT!$B:$B,$B39)</f>
        <v>0</v>
      </c>
      <c r="E39">
        <f>SUMIFS(INPUT!F:F,INPUT!$D:$D,WeeklyStats!$C$1,INPUT!$B:$B,$B39)</f>
        <v>0</v>
      </c>
      <c r="F39">
        <f>SUMIFS(INPUT!G:G,INPUT!$D:$D,WeeklyStats!$C$1,INPUT!$B:$B,$B39)</f>
        <v>0</v>
      </c>
      <c r="G39">
        <f>SUMIFS(INPUT!H:H,INPUT!$D:$D,WeeklyStats!$C$1,INPUT!$B:$B,$B39)</f>
        <v>0</v>
      </c>
      <c r="H39">
        <f>SUMIFS(INPUT!I:I,INPUT!$D:$D,WeeklyStats!$C$1,INPUT!$B:$B,$B39)</f>
        <v>0</v>
      </c>
      <c r="I39">
        <f>SUMIFS(INPUT!J:J,INPUT!$D:$D,WeeklyStats!$C$1,INPUT!$B:$B,$B39)</f>
        <v>0</v>
      </c>
      <c r="J39">
        <f>SUMIFS(INPUT!K:K,INPUT!$D:$D,WeeklyStats!$C$1,INPUT!$B:$B,$B39)</f>
        <v>0</v>
      </c>
      <c r="K39">
        <f>SUMIFS(INPUT!L:L,INPUT!$D:$D,WeeklyStats!$C$1,INPUT!$B:$B,$B39)</f>
        <v>0</v>
      </c>
      <c r="L39">
        <f>SUMIFS(INPUT!M:M,INPUT!$D:$D,WeeklyStats!$C$1,INPUT!$B:$B,$B39)</f>
        <v>0</v>
      </c>
      <c r="M39">
        <f>SUMIFS(INPUT!N:N,INPUT!$D:$D,WeeklyStats!$C$1,INPUT!$B:$B,$B39)</f>
        <v>0</v>
      </c>
      <c r="N39">
        <f>SUMIFS(INPUT!O:O,INPUT!$D:$D,WeeklyStats!$C$1,INPUT!$B:$B,$B39)</f>
        <v>0</v>
      </c>
      <c r="O39">
        <f>SUMIFS(INPUT!P:P,INPUT!$D:$D,WeeklyStats!$C$1,INPUT!$B:$B,$B39)</f>
        <v>0</v>
      </c>
      <c r="P39">
        <f>SUMIFS(INPUT!Q:Q,INPUT!$D:$D,WeeklyStats!$C$1,INPUT!$B:$B,$B39)</f>
        <v>0</v>
      </c>
      <c r="Q39">
        <f>SUMIFS(INPUT!R:R,INPUT!$D:$D,WeeklyStats!$C$1,INPUT!$B:$B,$B39)</f>
        <v>0</v>
      </c>
      <c r="R39">
        <f t="shared" si="2"/>
        <v>0</v>
      </c>
      <c r="S39">
        <f t="shared" si="3"/>
        <v>0</v>
      </c>
      <c r="T39">
        <f t="shared" si="4"/>
        <v>0</v>
      </c>
    </row>
    <row r="40" spans="1:20" ht="15.75" customHeight="1" x14ac:dyDescent="0.25">
      <c r="A40" s="1">
        <v>38</v>
      </c>
      <c r="B40" t="str">
        <f t="shared" si="5"/>
        <v>Joe Mathes</v>
      </c>
      <c r="C40">
        <f t="shared" si="6"/>
        <v>6</v>
      </c>
      <c r="D40">
        <f>SUMIFS(INPUT!E:E,INPUT!$D:$D,WeeklyStats!$C$1,INPUT!$B:$B,$B40)</f>
        <v>0</v>
      </c>
      <c r="E40">
        <f>SUMIFS(INPUT!F:F,INPUT!$D:$D,WeeklyStats!$C$1,INPUT!$B:$B,$B40)</f>
        <v>0</v>
      </c>
      <c r="F40">
        <f>SUMIFS(INPUT!G:G,INPUT!$D:$D,WeeklyStats!$C$1,INPUT!$B:$B,$B40)</f>
        <v>0</v>
      </c>
      <c r="G40">
        <f>SUMIFS(INPUT!H:H,INPUT!$D:$D,WeeklyStats!$C$1,INPUT!$B:$B,$B40)</f>
        <v>0</v>
      </c>
      <c r="H40">
        <f>SUMIFS(INPUT!I:I,INPUT!$D:$D,WeeklyStats!$C$1,INPUT!$B:$B,$B40)</f>
        <v>0</v>
      </c>
      <c r="I40">
        <f>SUMIFS(INPUT!J:J,INPUT!$D:$D,WeeklyStats!$C$1,INPUT!$B:$B,$B40)</f>
        <v>0</v>
      </c>
      <c r="J40">
        <f>SUMIFS(INPUT!K:K,INPUT!$D:$D,WeeklyStats!$C$1,INPUT!$B:$B,$B40)</f>
        <v>0</v>
      </c>
      <c r="K40">
        <f>SUMIFS(INPUT!L:L,INPUT!$D:$D,WeeklyStats!$C$1,INPUT!$B:$B,$B40)</f>
        <v>0</v>
      </c>
      <c r="L40">
        <f>SUMIFS(INPUT!M:M,INPUT!$D:$D,WeeklyStats!$C$1,INPUT!$B:$B,$B40)</f>
        <v>0</v>
      </c>
      <c r="M40">
        <f>SUMIFS(INPUT!N:N,INPUT!$D:$D,WeeklyStats!$C$1,INPUT!$B:$B,$B40)</f>
        <v>0</v>
      </c>
      <c r="N40">
        <f>SUMIFS(INPUT!O:O,INPUT!$D:$D,WeeklyStats!$C$1,INPUT!$B:$B,$B40)</f>
        <v>0</v>
      </c>
      <c r="O40">
        <f>SUMIFS(INPUT!P:P,INPUT!$D:$D,WeeklyStats!$C$1,INPUT!$B:$B,$B40)</f>
        <v>0</v>
      </c>
      <c r="P40">
        <f>SUMIFS(INPUT!Q:Q,INPUT!$D:$D,WeeklyStats!$C$1,INPUT!$B:$B,$B40)</f>
        <v>0</v>
      </c>
      <c r="Q40">
        <f>SUMIFS(INPUT!R:R,INPUT!$D:$D,WeeklyStats!$C$1,INPUT!$B:$B,$B40)</f>
        <v>0</v>
      </c>
      <c r="R40">
        <f t="shared" si="2"/>
        <v>0</v>
      </c>
      <c r="S40">
        <f t="shared" si="3"/>
        <v>0</v>
      </c>
      <c r="T40">
        <f t="shared" si="4"/>
        <v>0</v>
      </c>
    </row>
    <row r="41" spans="1:20" ht="15.75" customHeight="1" x14ac:dyDescent="0.25">
      <c r="A41" s="1">
        <v>39</v>
      </c>
      <c r="B41" t="str">
        <f t="shared" si="5"/>
        <v>Dan Suchman</v>
      </c>
      <c r="C41">
        <f t="shared" si="6"/>
        <v>6</v>
      </c>
      <c r="D41">
        <f>SUMIFS(INPUT!E:E,INPUT!$D:$D,WeeklyStats!$C$1,INPUT!$B:$B,$B41)</f>
        <v>0</v>
      </c>
      <c r="E41">
        <f>SUMIFS(INPUT!F:F,INPUT!$D:$D,WeeklyStats!$C$1,INPUT!$B:$B,$B41)</f>
        <v>0</v>
      </c>
      <c r="F41">
        <f>SUMIFS(INPUT!G:G,INPUT!$D:$D,WeeklyStats!$C$1,INPUT!$B:$B,$B41)</f>
        <v>0</v>
      </c>
      <c r="G41">
        <f>SUMIFS(INPUT!H:H,INPUT!$D:$D,WeeklyStats!$C$1,INPUT!$B:$B,$B41)</f>
        <v>0</v>
      </c>
      <c r="H41">
        <f>SUMIFS(INPUT!I:I,INPUT!$D:$D,WeeklyStats!$C$1,INPUT!$B:$B,$B41)</f>
        <v>0</v>
      </c>
      <c r="I41">
        <f>SUMIFS(INPUT!J:J,INPUT!$D:$D,WeeklyStats!$C$1,INPUT!$B:$B,$B41)</f>
        <v>0</v>
      </c>
      <c r="J41">
        <f>SUMIFS(INPUT!K:K,INPUT!$D:$D,WeeklyStats!$C$1,INPUT!$B:$B,$B41)</f>
        <v>0</v>
      </c>
      <c r="K41">
        <f>SUMIFS(INPUT!L:L,INPUT!$D:$D,WeeklyStats!$C$1,INPUT!$B:$B,$B41)</f>
        <v>0</v>
      </c>
      <c r="L41">
        <f>SUMIFS(INPUT!M:M,INPUT!$D:$D,WeeklyStats!$C$1,INPUT!$B:$B,$B41)</f>
        <v>0</v>
      </c>
      <c r="M41">
        <f>SUMIFS(INPUT!N:N,INPUT!$D:$D,WeeklyStats!$C$1,INPUT!$B:$B,$B41)</f>
        <v>0</v>
      </c>
      <c r="N41">
        <f>SUMIFS(INPUT!O:O,INPUT!$D:$D,WeeklyStats!$C$1,INPUT!$B:$B,$B41)</f>
        <v>0</v>
      </c>
      <c r="O41">
        <f>SUMIFS(INPUT!P:P,INPUT!$D:$D,WeeklyStats!$C$1,INPUT!$B:$B,$B41)</f>
        <v>0</v>
      </c>
      <c r="P41">
        <f>SUMIFS(INPUT!Q:Q,INPUT!$D:$D,WeeklyStats!$C$1,INPUT!$B:$B,$B41)</f>
        <v>0</v>
      </c>
      <c r="Q41">
        <f>SUMIFS(INPUT!R:R,INPUT!$D:$D,WeeklyStats!$C$1,INPUT!$B:$B,$B41)</f>
        <v>0</v>
      </c>
      <c r="R41">
        <f t="shared" si="2"/>
        <v>0</v>
      </c>
      <c r="S41">
        <f t="shared" si="3"/>
        <v>0</v>
      </c>
      <c r="T41">
        <f t="shared" si="4"/>
        <v>0</v>
      </c>
    </row>
    <row r="42" spans="1:20" ht="15.75" customHeight="1" x14ac:dyDescent="0.25">
      <c r="A42" s="1">
        <v>40</v>
      </c>
      <c r="B42" t="str">
        <f t="shared" si="5"/>
        <v>Tom Meadows</v>
      </c>
      <c r="C42">
        <f t="shared" si="6"/>
        <v>6</v>
      </c>
      <c r="D42">
        <f>SUMIFS(INPUT!E:E,INPUT!$D:$D,WeeklyStats!$C$1,INPUT!$B:$B,$B42)</f>
        <v>0</v>
      </c>
      <c r="E42">
        <f>SUMIFS(INPUT!F:F,INPUT!$D:$D,WeeklyStats!$C$1,INPUT!$B:$B,$B42)</f>
        <v>0</v>
      </c>
      <c r="F42">
        <f>SUMIFS(INPUT!G:G,INPUT!$D:$D,WeeklyStats!$C$1,INPUT!$B:$B,$B42)</f>
        <v>0</v>
      </c>
      <c r="G42">
        <f>SUMIFS(INPUT!H:H,INPUT!$D:$D,WeeklyStats!$C$1,INPUT!$B:$B,$B42)</f>
        <v>0</v>
      </c>
      <c r="H42">
        <f>SUMIFS(INPUT!I:I,INPUT!$D:$D,WeeklyStats!$C$1,INPUT!$B:$B,$B42)</f>
        <v>0</v>
      </c>
      <c r="I42">
        <f>SUMIFS(INPUT!J:J,INPUT!$D:$D,WeeklyStats!$C$1,INPUT!$B:$B,$B42)</f>
        <v>0</v>
      </c>
      <c r="J42">
        <f>SUMIFS(INPUT!K:K,INPUT!$D:$D,WeeklyStats!$C$1,INPUT!$B:$B,$B42)</f>
        <v>0</v>
      </c>
      <c r="K42">
        <f>SUMIFS(INPUT!L:L,INPUT!$D:$D,WeeklyStats!$C$1,INPUT!$B:$B,$B42)</f>
        <v>0</v>
      </c>
      <c r="L42">
        <f>SUMIFS(INPUT!M:M,INPUT!$D:$D,WeeklyStats!$C$1,INPUT!$B:$B,$B42)</f>
        <v>0</v>
      </c>
      <c r="M42">
        <f>SUMIFS(INPUT!N:N,INPUT!$D:$D,WeeklyStats!$C$1,INPUT!$B:$B,$B42)</f>
        <v>0</v>
      </c>
      <c r="N42">
        <f>SUMIFS(INPUT!O:O,INPUT!$D:$D,WeeklyStats!$C$1,INPUT!$B:$B,$B42)</f>
        <v>0</v>
      </c>
      <c r="O42">
        <f>SUMIFS(INPUT!P:P,INPUT!$D:$D,WeeklyStats!$C$1,INPUT!$B:$B,$B42)</f>
        <v>0</v>
      </c>
      <c r="P42">
        <f>SUMIFS(INPUT!Q:Q,INPUT!$D:$D,WeeklyStats!$C$1,INPUT!$B:$B,$B42)</f>
        <v>0</v>
      </c>
      <c r="Q42">
        <f>SUMIFS(INPUT!R:R,INPUT!$D:$D,WeeklyStats!$C$1,INPUT!$B:$B,$B42)</f>
        <v>0</v>
      </c>
      <c r="R42">
        <f t="shared" si="2"/>
        <v>0</v>
      </c>
      <c r="S42">
        <f t="shared" si="3"/>
        <v>0</v>
      </c>
      <c r="T42">
        <f t="shared" si="4"/>
        <v>0</v>
      </c>
    </row>
    <row r="43" spans="1:20" ht="15.75" customHeight="1" x14ac:dyDescent="0.25">
      <c r="A43" s="1">
        <v>41</v>
      </c>
      <c r="B43" t="str">
        <f t="shared" si="5"/>
        <v>Todd Pierson</v>
      </c>
      <c r="C43">
        <f t="shared" si="6"/>
        <v>6</v>
      </c>
      <c r="D43">
        <f>SUMIFS(INPUT!E:E,INPUT!$D:$D,WeeklyStats!$C$1,INPUT!$B:$B,$B43)</f>
        <v>0</v>
      </c>
      <c r="E43">
        <f>SUMIFS(INPUT!F:F,INPUT!$D:$D,WeeklyStats!$C$1,INPUT!$B:$B,$B43)</f>
        <v>0</v>
      </c>
      <c r="F43">
        <f>SUMIFS(INPUT!G:G,INPUT!$D:$D,WeeklyStats!$C$1,INPUT!$B:$B,$B43)</f>
        <v>0</v>
      </c>
      <c r="G43">
        <f>SUMIFS(INPUT!H:H,INPUT!$D:$D,WeeklyStats!$C$1,INPUT!$B:$B,$B43)</f>
        <v>0</v>
      </c>
      <c r="H43">
        <f>SUMIFS(INPUT!I:I,INPUT!$D:$D,WeeklyStats!$C$1,INPUT!$B:$B,$B43)</f>
        <v>0</v>
      </c>
      <c r="I43">
        <f>SUMIFS(INPUT!J:J,INPUT!$D:$D,WeeklyStats!$C$1,INPUT!$B:$B,$B43)</f>
        <v>0</v>
      </c>
      <c r="J43">
        <f>SUMIFS(INPUT!K:K,INPUT!$D:$D,WeeklyStats!$C$1,INPUT!$B:$B,$B43)</f>
        <v>0</v>
      </c>
      <c r="K43">
        <f>SUMIFS(INPUT!L:L,INPUT!$D:$D,WeeklyStats!$C$1,INPUT!$B:$B,$B43)</f>
        <v>0</v>
      </c>
      <c r="L43">
        <f>SUMIFS(INPUT!M:M,INPUT!$D:$D,WeeklyStats!$C$1,INPUT!$B:$B,$B43)</f>
        <v>0</v>
      </c>
      <c r="M43">
        <f>SUMIFS(INPUT!N:N,INPUT!$D:$D,WeeklyStats!$C$1,INPUT!$B:$B,$B43)</f>
        <v>0</v>
      </c>
      <c r="N43">
        <f>SUMIFS(INPUT!O:O,INPUT!$D:$D,WeeklyStats!$C$1,INPUT!$B:$B,$B43)</f>
        <v>0</v>
      </c>
      <c r="O43">
        <f>SUMIFS(INPUT!P:P,INPUT!$D:$D,WeeklyStats!$C$1,INPUT!$B:$B,$B43)</f>
        <v>0</v>
      </c>
      <c r="P43">
        <f>SUMIFS(INPUT!Q:Q,INPUT!$D:$D,WeeklyStats!$C$1,INPUT!$B:$B,$B43)</f>
        <v>0</v>
      </c>
      <c r="Q43">
        <f>SUMIFS(INPUT!R:R,INPUT!$D:$D,WeeklyStats!$C$1,INPUT!$B:$B,$B43)</f>
        <v>0</v>
      </c>
      <c r="R43">
        <f t="shared" si="2"/>
        <v>0</v>
      </c>
      <c r="S43">
        <f t="shared" si="3"/>
        <v>0</v>
      </c>
      <c r="T43">
        <f t="shared" si="4"/>
        <v>0</v>
      </c>
    </row>
    <row r="44" spans="1:20" ht="15.75" customHeight="1" x14ac:dyDescent="0.25">
      <c r="A44" s="1">
        <v>42</v>
      </c>
      <c r="B44" t="str">
        <f t="shared" si="5"/>
        <v>Tim O'Connell</v>
      </c>
      <c r="C44">
        <f t="shared" si="6"/>
        <v>6</v>
      </c>
      <c r="D44">
        <f>SUMIFS(INPUT!E:E,INPUT!$D:$D,WeeklyStats!$C$1,INPUT!$B:$B,$B44)</f>
        <v>0</v>
      </c>
      <c r="E44">
        <f>SUMIFS(INPUT!F:F,INPUT!$D:$D,WeeklyStats!$C$1,INPUT!$B:$B,$B44)</f>
        <v>0</v>
      </c>
      <c r="F44">
        <f>SUMIFS(INPUT!G:G,INPUT!$D:$D,WeeklyStats!$C$1,INPUT!$B:$B,$B44)</f>
        <v>0</v>
      </c>
      <c r="G44">
        <f>SUMIFS(INPUT!H:H,INPUT!$D:$D,WeeklyStats!$C$1,INPUT!$B:$B,$B44)</f>
        <v>0</v>
      </c>
      <c r="H44">
        <f>SUMIFS(INPUT!I:I,INPUT!$D:$D,WeeklyStats!$C$1,INPUT!$B:$B,$B44)</f>
        <v>0</v>
      </c>
      <c r="I44">
        <f>SUMIFS(INPUT!J:J,INPUT!$D:$D,WeeklyStats!$C$1,INPUT!$B:$B,$B44)</f>
        <v>0</v>
      </c>
      <c r="J44">
        <f>SUMIFS(INPUT!K:K,INPUT!$D:$D,WeeklyStats!$C$1,INPUT!$B:$B,$B44)</f>
        <v>0</v>
      </c>
      <c r="K44">
        <f>SUMIFS(INPUT!L:L,INPUT!$D:$D,WeeklyStats!$C$1,INPUT!$B:$B,$B44)</f>
        <v>0</v>
      </c>
      <c r="L44">
        <f>SUMIFS(INPUT!M:M,INPUT!$D:$D,WeeklyStats!$C$1,INPUT!$B:$B,$B44)</f>
        <v>0</v>
      </c>
      <c r="M44">
        <f>SUMIFS(INPUT!N:N,INPUT!$D:$D,WeeklyStats!$C$1,INPUT!$B:$B,$B44)</f>
        <v>0</v>
      </c>
      <c r="N44">
        <f>SUMIFS(INPUT!O:O,INPUT!$D:$D,WeeklyStats!$C$1,INPUT!$B:$B,$B44)</f>
        <v>0</v>
      </c>
      <c r="O44">
        <f>SUMIFS(INPUT!P:P,INPUT!$D:$D,WeeklyStats!$C$1,INPUT!$B:$B,$B44)</f>
        <v>0</v>
      </c>
      <c r="P44">
        <f>SUMIFS(INPUT!Q:Q,INPUT!$D:$D,WeeklyStats!$C$1,INPUT!$B:$B,$B44)</f>
        <v>0</v>
      </c>
      <c r="Q44">
        <f>SUMIFS(INPUT!R:R,INPUT!$D:$D,WeeklyStats!$C$1,INPUT!$B:$B,$B44)</f>
        <v>0</v>
      </c>
      <c r="R44">
        <f t="shared" si="2"/>
        <v>0</v>
      </c>
      <c r="S44">
        <f t="shared" si="3"/>
        <v>0</v>
      </c>
      <c r="T44">
        <f t="shared" si="4"/>
        <v>0</v>
      </c>
    </row>
    <row r="45" spans="1:20" ht="15.75" customHeight="1" x14ac:dyDescent="0.25">
      <c r="A45" s="1">
        <v>43</v>
      </c>
      <c r="B45" t="str">
        <f t="shared" si="5"/>
        <v>Pepe Greco</v>
      </c>
      <c r="C45">
        <f t="shared" si="6"/>
        <v>6</v>
      </c>
      <c r="D45">
        <f>SUMIFS(INPUT!E:E,INPUT!$D:$D,WeeklyStats!$C$1,INPUT!$B:$B,$B45)</f>
        <v>0</v>
      </c>
      <c r="E45">
        <f>SUMIFS(INPUT!F:F,INPUT!$D:$D,WeeklyStats!$C$1,INPUT!$B:$B,$B45)</f>
        <v>0</v>
      </c>
      <c r="F45">
        <f>SUMIFS(INPUT!G:G,INPUT!$D:$D,WeeklyStats!$C$1,INPUT!$B:$B,$B45)</f>
        <v>0</v>
      </c>
      <c r="G45">
        <f>SUMIFS(INPUT!H:H,INPUT!$D:$D,WeeklyStats!$C$1,INPUT!$B:$B,$B45)</f>
        <v>0</v>
      </c>
      <c r="H45">
        <f>SUMIFS(INPUT!I:I,INPUT!$D:$D,WeeklyStats!$C$1,INPUT!$B:$B,$B45)</f>
        <v>0</v>
      </c>
      <c r="I45">
        <f>SUMIFS(INPUT!J:J,INPUT!$D:$D,WeeklyStats!$C$1,INPUT!$B:$B,$B45)</f>
        <v>0</v>
      </c>
      <c r="J45">
        <f>SUMIFS(INPUT!K:K,INPUT!$D:$D,WeeklyStats!$C$1,INPUT!$B:$B,$B45)</f>
        <v>0</v>
      </c>
      <c r="K45">
        <f>SUMIFS(INPUT!L:L,INPUT!$D:$D,WeeklyStats!$C$1,INPUT!$B:$B,$B45)</f>
        <v>0</v>
      </c>
      <c r="L45">
        <f>SUMIFS(INPUT!M:M,INPUT!$D:$D,WeeklyStats!$C$1,INPUT!$B:$B,$B45)</f>
        <v>0</v>
      </c>
      <c r="M45">
        <f>SUMIFS(INPUT!N:N,INPUT!$D:$D,WeeklyStats!$C$1,INPUT!$B:$B,$B45)</f>
        <v>0</v>
      </c>
      <c r="N45">
        <f>SUMIFS(INPUT!O:O,INPUT!$D:$D,WeeklyStats!$C$1,INPUT!$B:$B,$B45)</f>
        <v>0</v>
      </c>
      <c r="O45">
        <f>SUMIFS(INPUT!P:P,INPUT!$D:$D,WeeklyStats!$C$1,INPUT!$B:$B,$B45)</f>
        <v>0</v>
      </c>
      <c r="P45">
        <f>SUMIFS(INPUT!Q:Q,INPUT!$D:$D,WeeklyStats!$C$1,INPUT!$B:$B,$B45)</f>
        <v>0</v>
      </c>
      <c r="Q45">
        <f>SUMIFS(INPUT!R:R,INPUT!$D:$D,WeeklyStats!$C$1,INPUT!$B:$B,$B45)</f>
        <v>0</v>
      </c>
      <c r="R45">
        <f t="shared" si="2"/>
        <v>0</v>
      </c>
      <c r="S45">
        <f t="shared" si="3"/>
        <v>0</v>
      </c>
      <c r="T45">
        <f t="shared" si="4"/>
        <v>0</v>
      </c>
    </row>
    <row r="46" spans="1:20" ht="15.75" customHeight="1" x14ac:dyDescent="0.25">
      <c r="A46" s="1">
        <v>44</v>
      </c>
      <c r="B46" t="str">
        <f t="shared" si="5"/>
        <v>Tony Mazzuca</v>
      </c>
      <c r="C46">
        <f t="shared" si="6"/>
        <v>7</v>
      </c>
      <c r="D46">
        <f>SUMIFS(INPUT!E:E,INPUT!$D:$D,WeeklyStats!$C$1,INPUT!$B:$B,$B46)</f>
        <v>0</v>
      </c>
      <c r="E46">
        <f>SUMIFS(INPUT!F:F,INPUT!$D:$D,WeeklyStats!$C$1,INPUT!$B:$B,$B46)</f>
        <v>0</v>
      </c>
      <c r="F46">
        <f>SUMIFS(INPUT!G:G,INPUT!$D:$D,WeeklyStats!$C$1,INPUT!$B:$B,$B46)</f>
        <v>0</v>
      </c>
      <c r="G46">
        <f>SUMIFS(INPUT!H:H,INPUT!$D:$D,WeeklyStats!$C$1,INPUT!$B:$B,$B46)</f>
        <v>0</v>
      </c>
      <c r="H46">
        <f>SUMIFS(INPUT!I:I,INPUT!$D:$D,WeeklyStats!$C$1,INPUT!$B:$B,$B46)</f>
        <v>0</v>
      </c>
      <c r="I46">
        <f>SUMIFS(INPUT!J:J,INPUT!$D:$D,WeeklyStats!$C$1,INPUT!$B:$B,$B46)</f>
        <v>0</v>
      </c>
      <c r="J46">
        <f>SUMIFS(INPUT!K:K,INPUT!$D:$D,WeeklyStats!$C$1,INPUT!$B:$B,$B46)</f>
        <v>0</v>
      </c>
      <c r="K46">
        <f>SUMIFS(INPUT!L:L,INPUT!$D:$D,WeeklyStats!$C$1,INPUT!$B:$B,$B46)</f>
        <v>0</v>
      </c>
      <c r="L46">
        <f>SUMIFS(INPUT!M:M,INPUT!$D:$D,WeeklyStats!$C$1,INPUT!$B:$B,$B46)</f>
        <v>0</v>
      </c>
      <c r="M46">
        <f>SUMIFS(INPUT!N:N,INPUT!$D:$D,WeeklyStats!$C$1,INPUT!$B:$B,$B46)</f>
        <v>0</v>
      </c>
      <c r="N46">
        <f>SUMIFS(INPUT!O:O,INPUT!$D:$D,WeeklyStats!$C$1,INPUT!$B:$B,$B46)</f>
        <v>0</v>
      </c>
      <c r="O46">
        <f>SUMIFS(INPUT!P:P,INPUT!$D:$D,WeeklyStats!$C$1,INPUT!$B:$B,$B46)</f>
        <v>0</v>
      </c>
      <c r="P46">
        <f>SUMIFS(INPUT!Q:Q,INPUT!$D:$D,WeeklyStats!$C$1,INPUT!$B:$B,$B46)</f>
        <v>0</v>
      </c>
      <c r="Q46">
        <f>SUMIFS(INPUT!R:R,INPUT!$D:$D,WeeklyStats!$C$1,INPUT!$B:$B,$B46)</f>
        <v>0</v>
      </c>
      <c r="R46">
        <f t="shared" si="2"/>
        <v>0</v>
      </c>
      <c r="S46">
        <f t="shared" si="3"/>
        <v>0</v>
      </c>
      <c r="T46">
        <f t="shared" si="4"/>
        <v>0</v>
      </c>
    </row>
    <row r="47" spans="1:20" ht="15.75" customHeight="1" x14ac:dyDescent="0.25">
      <c r="A47" s="1">
        <v>45</v>
      </c>
      <c r="B47" t="str">
        <f t="shared" si="5"/>
        <v>Sean Shoults</v>
      </c>
      <c r="C47">
        <f t="shared" si="6"/>
        <v>7</v>
      </c>
      <c r="D47">
        <f>SUMIFS(INPUT!E:E,INPUT!$D:$D,WeeklyStats!$C$1,INPUT!$B:$B,$B47)</f>
        <v>3</v>
      </c>
      <c r="E47">
        <f>SUMIFS(INPUT!F:F,INPUT!$D:$D,WeeklyStats!$C$1,INPUT!$B:$B,$B47)</f>
        <v>3</v>
      </c>
      <c r="F47">
        <f>SUMIFS(INPUT!G:G,INPUT!$D:$D,WeeklyStats!$C$1,INPUT!$B:$B,$B47)</f>
        <v>2</v>
      </c>
      <c r="G47">
        <f>SUMIFS(INPUT!H:H,INPUT!$D:$D,WeeklyStats!$C$1,INPUT!$B:$B,$B47)</f>
        <v>0</v>
      </c>
      <c r="H47">
        <f>SUMIFS(INPUT!I:I,INPUT!$D:$D,WeeklyStats!$C$1,INPUT!$B:$B,$B47)</f>
        <v>0</v>
      </c>
      <c r="I47">
        <f>SUMIFS(INPUT!J:J,INPUT!$D:$D,WeeklyStats!$C$1,INPUT!$B:$B,$B47)</f>
        <v>0</v>
      </c>
      <c r="J47">
        <f>SUMIFS(INPUT!K:K,INPUT!$D:$D,WeeklyStats!$C$1,INPUT!$B:$B,$B47)</f>
        <v>2</v>
      </c>
      <c r="K47">
        <f>SUMIFS(INPUT!L:L,INPUT!$D:$D,WeeklyStats!$C$1,INPUT!$B:$B,$B47)</f>
        <v>0</v>
      </c>
      <c r="L47">
        <f>SUMIFS(INPUT!M:M,INPUT!$D:$D,WeeklyStats!$C$1,INPUT!$B:$B,$B47)</f>
        <v>0</v>
      </c>
      <c r="M47">
        <f>SUMIFS(INPUT!N:N,INPUT!$D:$D,WeeklyStats!$C$1,INPUT!$B:$B,$B47)</f>
        <v>0</v>
      </c>
      <c r="N47">
        <f>SUMIFS(INPUT!O:O,INPUT!$D:$D,WeeklyStats!$C$1,INPUT!$B:$B,$B47)</f>
        <v>0</v>
      </c>
      <c r="O47">
        <f>SUMIFS(INPUT!P:P,INPUT!$D:$D,WeeklyStats!$C$1,INPUT!$B:$B,$B47)</f>
        <v>0</v>
      </c>
      <c r="P47">
        <f>SUMIFS(INPUT!Q:Q,INPUT!$D:$D,WeeklyStats!$C$1,INPUT!$B:$B,$B47)</f>
        <v>0</v>
      </c>
      <c r="Q47">
        <f>SUMIFS(INPUT!R:R,INPUT!$D:$D,WeeklyStats!$C$1,INPUT!$B:$B,$B47)</f>
        <v>0</v>
      </c>
      <c r="R47">
        <f t="shared" si="2"/>
        <v>0</v>
      </c>
      <c r="S47">
        <f t="shared" si="3"/>
        <v>0</v>
      </c>
      <c r="T47">
        <f t="shared" si="4"/>
        <v>0</v>
      </c>
    </row>
    <row r="48" spans="1:20" ht="15.75" customHeight="1" x14ac:dyDescent="0.25">
      <c r="A48" s="1">
        <v>46</v>
      </c>
      <c r="B48" t="str">
        <f t="shared" si="5"/>
        <v>Brian Cox</v>
      </c>
      <c r="C48">
        <f t="shared" si="6"/>
        <v>7</v>
      </c>
      <c r="D48">
        <f>SUMIFS(INPUT!E:E,INPUT!$D:$D,WeeklyStats!$C$1,INPUT!$B:$B,$B48)</f>
        <v>3</v>
      </c>
      <c r="E48">
        <f>SUMIFS(INPUT!F:F,INPUT!$D:$D,WeeklyStats!$C$1,INPUT!$B:$B,$B48)</f>
        <v>3</v>
      </c>
      <c r="F48">
        <f>SUMIFS(INPUT!G:G,INPUT!$D:$D,WeeklyStats!$C$1,INPUT!$B:$B,$B48)</f>
        <v>2</v>
      </c>
      <c r="G48">
        <f>SUMIFS(INPUT!H:H,INPUT!$D:$D,WeeklyStats!$C$1,INPUT!$B:$B,$B48)</f>
        <v>0</v>
      </c>
      <c r="H48">
        <f>SUMIFS(INPUT!I:I,INPUT!$D:$D,WeeklyStats!$C$1,INPUT!$B:$B,$B48)</f>
        <v>0</v>
      </c>
      <c r="I48">
        <f>SUMIFS(INPUT!J:J,INPUT!$D:$D,WeeklyStats!$C$1,INPUT!$B:$B,$B48)</f>
        <v>0</v>
      </c>
      <c r="J48">
        <f>SUMIFS(INPUT!K:K,INPUT!$D:$D,WeeklyStats!$C$1,INPUT!$B:$B,$B48)</f>
        <v>2</v>
      </c>
      <c r="K48">
        <f>SUMIFS(INPUT!L:L,INPUT!$D:$D,WeeklyStats!$C$1,INPUT!$B:$B,$B48)</f>
        <v>0</v>
      </c>
      <c r="L48">
        <f>SUMIFS(INPUT!M:M,INPUT!$D:$D,WeeklyStats!$C$1,INPUT!$B:$B,$B48)</f>
        <v>0</v>
      </c>
      <c r="M48">
        <f>SUMIFS(INPUT!N:N,INPUT!$D:$D,WeeklyStats!$C$1,INPUT!$B:$B,$B48)</f>
        <v>0</v>
      </c>
      <c r="N48">
        <f>SUMIFS(INPUT!O:O,INPUT!$D:$D,WeeklyStats!$C$1,INPUT!$B:$B,$B48)</f>
        <v>1</v>
      </c>
      <c r="O48">
        <f>SUMIFS(INPUT!P:P,INPUT!$D:$D,WeeklyStats!$C$1,INPUT!$B:$B,$B48)</f>
        <v>0</v>
      </c>
      <c r="P48">
        <f>SUMIFS(INPUT!Q:Q,INPUT!$D:$D,WeeklyStats!$C$1,INPUT!$B:$B,$B48)</f>
        <v>0</v>
      </c>
      <c r="Q48">
        <f>SUMIFS(INPUT!R:R,INPUT!$D:$D,WeeklyStats!$C$1,INPUT!$B:$B,$B48)</f>
        <v>1</v>
      </c>
      <c r="R48">
        <f t="shared" si="2"/>
        <v>0</v>
      </c>
      <c r="S48">
        <f t="shared" si="3"/>
        <v>0</v>
      </c>
      <c r="T48">
        <f t="shared" si="4"/>
        <v>0</v>
      </c>
    </row>
    <row r="49" spans="1:20" ht="15.75" customHeight="1" x14ac:dyDescent="0.25">
      <c r="A49" s="1">
        <v>47</v>
      </c>
      <c r="B49" t="str">
        <f t="shared" si="5"/>
        <v>Lou Cole</v>
      </c>
      <c r="C49">
        <f t="shared" si="6"/>
        <v>7</v>
      </c>
      <c r="D49">
        <f>SUMIFS(INPUT!E:E,INPUT!$D:$D,WeeklyStats!$C$1,INPUT!$B:$B,$B49)</f>
        <v>4</v>
      </c>
      <c r="E49">
        <f>SUMIFS(INPUT!F:F,INPUT!$D:$D,WeeklyStats!$C$1,INPUT!$B:$B,$B49)</f>
        <v>4</v>
      </c>
      <c r="F49">
        <f>SUMIFS(INPUT!G:G,INPUT!$D:$D,WeeklyStats!$C$1,INPUT!$B:$B,$B49)</f>
        <v>1</v>
      </c>
      <c r="G49">
        <f>SUMIFS(INPUT!H:H,INPUT!$D:$D,WeeklyStats!$C$1,INPUT!$B:$B,$B49)</f>
        <v>0</v>
      </c>
      <c r="H49">
        <f>SUMIFS(INPUT!I:I,INPUT!$D:$D,WeeklyStats!$C$1,INPUT!$B:$B,$B49)</f>
        <v>0</v>
      </c>
      <c r="I49">
        <f>SUMIFS(INPUT!J:J,INPUT!$D:$D,WeeklyStats!$C$1,INPUT!$B:$B,$B49)</f>
        <v>0</v>
      </c>
      <c r="J49">
        <f>SUMIFS(INPUT!K:K,INPUT!$D:$D,WeeklyStats!$C$1,INPUT!$B:$B,$B49)</f>
        <v>1</v>
      </c>
      <c r="K49">
        <f>SUMIFS(INPUT!L:L,INPUT!$D:$D,WeeklyStats!$C$1,INPUT!$B:$B,$B49)</f>
        <v>0</v>
      </c>
      <c r="L49">
        <f>SUMIFS(INPUT!M:M,INPUT!$D:$D,WeeklyStats!$C$1,INPUT!$B:$B,$B49)</f>
        <v>0</v>
      </c>
      <c r="M49">
        <f>SUMIFS(INPUT!N:N,INPUT!$D:$D,WeeklyStats!$C$1,INPUT!$B:$B,$B49)</f>
        <v>0</v>
      </c>
      <c r="N49">
        <f>SUMIFS(INPUT!O:O,INPUT!$D:$D,WeeklyStats!$C$1,INPUT!$B:$B,$B49)</f>
        <v>0</v>
      </c>
      <c r="O49">
        <f>SUMIFS(INPUT!P:P,INPUT!$D:$D,WeeklyStats!$C$1,INPUT!$B:$B,$B49)</f>
        <v>0</v>
      </c>
      <c r="P49">
        <f>SUMIFS(INPUT!Q:Q,INPUT!$D:$D,WeeklyStats!$C$1,INPUT!$B:$B,$B49)</f>
        <v>0</v>
      </c>
      <c r="Q49">
        <f>SUMIFS(INPUT!R:R,INPUT!$D:$D,WeeklyStats!$C$1,INPUT!$B:$B,$B49)</f>
        <v>0</v>
      </c>
      <c r="R49">
        <f t="shared" si="2"/>
        <v>0</v>
      </c>
      <c r="S49">
        <f t="shared" si="3"/>
        <v>0</v>
      </c>
      <c r="T49">
        <f t="shared" si="4"/>
        <v>0</v>
      </c>
    </row>
    <row r="50" spans="1:20" ht="15.75" customHeight="1" x14ac:dyDescent="0.25">
      <c r="A50" s="1">
        <v>48</v>
      </c>
      <c r="B50" t="str">
        <f t="shared" si="5"/>
        <v>Mike Haukap</v>
      </c>
      <c r="C50">
        <f t="shared" si="6"/>
        <v>7</v>
      </c>
      <c r="D50">
        <f>SUMIFS(INPUT!E:E,INPUT!$D:$D,WeeklyStats!$C$1,INPUT!$B:$B,$B50)</f>
        <v>4</v>
      </c>
      <c r="E50">
        <f>SUMIFS(INPUT!F:F,INPUT!$D:$D,WeeklyStats!$C$1,INPUT!$B:$B,$B50)</f>
        <v>4</v>
      </c>
      <c r="F50">
        <f>SUMIFS(INPUT!G:G,INPUT!$D:$D,WeeklyStats!$C$1,INPUT!$B:$B,$B50)</f>
        <v>1</v>
      </c>
      <c r="G50">
        <f>SUMIFS(INPUT!H:H,INPUT!$D:$D,WeeklyStats!$C$1,INPUT!$B:$B,$B50)</f>
        <v>1</v>
      </c>
      <c r="H50">
        <f>SUMIFS(INPUT!I:I,INPUT!$D:$D,WeeklyStats!$C$1,INPUT!$B:$B,$B50)</f>
        <v>0</v>
      </c>
      <c r="I50">
        <f>SUMIFS(INPUT!J:J,INPUT!$D:$D,WeeklyStats!$C$1,INPUT!$B:$B,$B50)</f>
        <v>0</v>
      </c>
      <c r="J50">
        <f>SUMIFS(INPUT!K:K,INPUT!$D:$D,WeeklyStats!$C$1,INPUT!$B:$B,$B50)</f>
        <v>0</v>
      </c>
      <c r="K50">
        <f>SUMIFS(INPUT!L:L,INPUT!$D:$D,WeeklyStats!$C$1,INPUT!$B:$B,$B50)</f>
        <v>1</v>
      </c>
      <c r="L50">
        <f>SUMIFS(INPUT!M:M,INPUT!$D:$D,WeeklyStats!$C$1,INPUT!$B:$B,$B50)</f>
        <v>0</v>
      </c>
      <c r="M50">
        <f>SUMIFS(INPUT!N:N,INPUT!$D:$D,WeeklyStats!$C$1,INPUT!$B:$B,$B50)</f>
        <v>0</v>
      </c>
      <c r="N50">
        <f>SUMIFS(INPUT!O:O,INPUT!$D:$D,WeeklyStats!$C$1,INPUT!$B:$B,$B50)</f>
        <v>0</v>
      </c>
      <c r="O50">
        <f>SUMIFS(INPUT!P:P,INPUT!$D:$D,WeeklyStats!$C$1,INPUT!$B:$B,$B50)</f>
        <v>0</v>
      </c>
      <c r="P50">
        <f>SUMIFS(INPUT!Q:Q,INPUT!$D:$D,WeeklyStats!$C$1,INPUT!$B:$B,$B50)</f>
        <v>0</v>
      </c>
      <c r="Q50">
        <f>SUMIFS(INPUT!R:R,INPUT!$D:$D,WeeklyStats!$C$1,INPUT!$B:$B,$B50)</f>
        <v>0</v>
      </c>
      <c r="R50">
        <f t="shared" si="2"/>
        <v>0</v>
      </c>
      <c r="S50">
        <f t="shared" si="3"/>
        <v>0</v>
      </c>
      <c r="T50">
        <f t="shared" si="4"/>
        <v>0</v>
      </c>
    </row>
    <row r="51" spans="1:20" ht="15.75" customHeight="1" x14ac:dyDescent="0.25">
      <c r="A51" s="1">
        <v>49</v>
      </c>
      <c r="B51" t="str">
        <f t="shared" si="5"/>
        <v>Adam Wiesehan</v>
      </c>
      <c r="C51">
        <f t="shared" si="6"/>
        <v>7</v>
      </c>
      <c r="D51">
        <f>SUMIFS(INPUT!E:E,INPUT!$D:$D,WeeklyStats!$C$1,INPUT!$B:$B,$B51)</f>
        <v>3</v>
      </c>
      <c r="E51">
        <f>SUMIFS(INPUT!F:F,INPUT!$D:$D,WeeklyStats!$C$1,INPUT!$B:$B,$B51)</f>
        <v>3</v>
      </c>
      <c r="F51">
        <f>SUMIFS(INPUT!G:G,INPUT!$D:$D,WeeklyStats!$C$1,INPUT!$B:$B,$B51)</f>
        <v>1</v>
      </c>
      <c r="G51">
        <f>SUMIFS(INPUT!H:H,INPUT!$D:$D,WeeklyStats!$C$1,INPUT!$B:$B,$B51)</f>
        <v>1</v>
      </c>
      <c r="H51">
        <f>SUMIFS(INPUT!I:I,INPUT!$D:$D,WeeklyStats!$C$1,INPUT!$B:$B,$B51)</f>
        <v>0</v>
      </c>
      <c r="I51">
        <f>SUMIFS(INPUT!J:J,INPUT!$D:$D,WeeklyStats!$C$1,INPUT!$B:$B,$B51)</f>
        <v>0</v>
      </c>
      <c r="J51">
        <f>SUMIFS(INPUT!K:K,INPUT!$D:$D,WeeklyStats!$C$1,INPUT!$B:$B,$B51)</f>
        <v>0</v>
      </c>
      <c r="K51">
        <f>SUMIFS(INPUT!L:L,INPUT!$D:$D,WeeklyStats!$C$1,INPUT!$B:$B,$B51)</f>
        <v>1</v>
      </c>
      <c r="L51">
        <f>SUMIFS(INPUT!M:M,INPUT!$D:$D,WeeklyStats!$C$1,INPUT!$B:$B,$B51)</f>
        <v>0</v>
      </c>
      <c r="M51">
        <f>SUMIFS(INPUT!N:N,INPUT!$D:$D,WeeklyStats!$C$1,INPUT!$B:$B,$B51)</f>
        <v>0</v>
      </c>
      <c r="N51">
        <f>SUMIFS(INPUT!O:O,INPUT!$D:$D,WeeklyStats!$C$1,INPUT!$B:$B,$B51)</f>
        <v>0</v>
      </c>
      <c r="O51">
        <f>SUMIFS(INPUT!P:P,INPUT!$D:$D,WeeklyStats!$C$1,INPUT!$B:$B,$B51)</f>
        <v>0</v>
      </c>
      <c r="P51">
        <f>SUMIFS(INPUT!Q:Q,INPUT!$D:$D,WeeklyStats!$C$1,INPUT!$B:$B,$B51)</f>
        <v>0</v>
      </c>
      <c r="Q51">
        <f>SUMIFS(INPUT!R:R,INPUT!$D:$D,WeeklyStats!$C$1,INPUT!$B:$B,$B51)</f>
        <v>0</v>
      </c>
      <c r="R51">
        <f t="shared" si="2"/>
        <v>0</v>
      </c>
      <c r="S51">
        <f t="shared" si="3"/>
        <v>0</v>
      </c>
      <c r="T51">
        <f t="shared" si="4"/>
        <v>0</v>
      </c>
    </row>
    <row r="52" spans="1:20" ht="15.75" customHeight="1" x14ac:dyDescent="0.25">
      <c r="A52" s="1">
        <v>50</v>
      </c>
      <c r="B52" t="str">
        <f t="shared" si="5"/>
        <v>Jerrod Scowden</v>
      </c>
      <c r="C52">
        <f t="shared" si="6"/>
        <v>7</v>
      </c>
      <c r="D52">
        <f>SUMIFS(INPUT!E:E,INPUT!$D:$D,WeeklyStats!$C$1,INPUT!$B:$B,$B52)</f>
        <v>3</v>
      </c>
      <c r="E52">
        <f>SUMIFS(INPUT!F:F,INPUT!$D:$D,WeeklyStats!$C$1,INPUT!$B:$B,$B52)</f>
        <v>3</v>
      </c>
      <c r="F52">
        <f>SUMIFS(INPUT!G:G,INPUT!$D:$D,WeeklyStats!$C$1,INPUT!$B:$B,$B52)</f>
        <v>1</v>
      </c>
      <c r="G52">
        <f>SUMIFS(INPUT!H:H,INPUT!$D:$D,WeeklyStats!$C$1,INPUT!$B:$B,$B52)</f>
        <v>0</v>
      </c>
      <c r="H52">
        <f>SUMIFS(INPUT!I:I,INPUT!$D:$D,WeeklyStats!$C$1,INPUT!$B:$B,$B52)</f>
        <v>0</v>
      </c>
      <c r="I52">
        <f>SUMIFS(INPUT!J:J,INPUT!$D:$D,WeeklyStats!$C$1,INPUT!$B:$B,$B52)</f>
        <v>0</v>
      </c>
      <c r="J52">
        <f>SUMIFS(INPUT!K:K,INPUT!$D:$D,WeeklyStats!$C$1,INPUT!$B:$B,$B52)</f>
        <v>1</v>
      </c>
      <c r="K52">
        <f>SUMIFS(INPUT!L:L,INPUT!$D:$D,WeeklyStats!$C$1,INPUT!$B:$B,$B52)</f>
        <v>0</v>
      </c>
      <c r="L52">
        <f>SUMIFS(INPUT!M:M,INPUT!$D:$D,WeeklyStats!$C$1,INPUT!$B:$B,$B52)</f>
        <v>0</v>
      </c>
      <c r="M52">
        <f>SUMIFS(INPUT!N:N,INPUT!$D:$D,WeeklyStats!$C$1,INPUT!$B:$B,$B52)</f>
        <v>0</v>
      </c>
      <c r="N52">
        <f>SUMIFS(INPUT!O:O,INPUT!$D:$D,WeeklyStats!$C$1,INPUT!$B:$B,$B52)</f>
        <v>0</v>
      </c>
      <c r="O52">
        <f>SUMIFS(INPUT!P:P,INPUT!$D:$D,WeeklyStats!$C$1,INPUT!$B:$B,$B52)</f>
        <v>0</v>
      </c>
      <c r="P52">
        <f>SUMIFS(INPUT!Q:Q,INPUT!$D:$D,WeeklyStats!$C$1,INPUT!$B:$B,$B52)</f>
        <v>0</v>
      </c>
      <c r="Q52">
        <f>SUMIFS(INPUT!R:R,INPUT!$D:$D,WeeklyStats!$C$1,INPUT!$B:$B,$B52)</f>
        <v>0</v>
      </c>
      <c r="R52">
        <f t="shared" si="2"/>
        <v>0</v>
      </c>
      <c r="S52">
        <f t="shared" si="3"/>
        <v>0</v>
      </c>
      <c r="T52">
        <f t="shared" si="4"/>
        <v>0</v>
      </c>
    </row>
    <row r="53" spans="1:20" ht="15.75" customHeight="1" x14ac:dyDescent="0.25">
      <c r="A53" s="1">
        <v>51</v>
      </c>
      <c r="B53" t="str">
        <f t="shared" si="5"/>
        <v>Brian Timmons</v>
      </c>
      <c r="C53">
        <f t="shared" si="6"/>
        <v>8</v>
      </c>
      <c r="D53">
        <f>SUMIFS(INPUT!E:E,INPUT!$D:$D,WeeklyStats!$C$1,INPUT!$B:$B,$B53)</f>
        <v>2</v>
      </c>
      <c r="E53">
        <f>SUMIFS(INPUT!F:F,INPUT!$D:$D,WeeklyStats!$C$1,INPUT!$B:$B,$B53)</f>
        <v>2</v>
      </c>
      <c r="F53">
        <f>SUMIFS(INPUT!G:G,INPUT!$D:$D,WeeklyStats!$C$1,INPUT!$B:$B,$B53)</f>
        <v>0</v>
      </c>
      <c r="G53">
        <f>SUMIFS(INPUT!H:H,INPUT!$D:$D,WeeklyStats!$C$1,INPUT!$B:$B,$B53)</f>
        <v>0</v>
      </c>
      <c r="H53">
        <f>SUMIFS(INPUT!I:I,INPUT!$D:$D,WeeklyStats!$C$1,INPUT!$B:$B,$B53)</f>
        <v>0</v>
      </c>
      <c r="I53">
        <f>SUMIFS(INPUT!J:J,INPUT!$D:$D,WeeklyStats!$C$1,INPUT!$B:$B,$B53)</f>
        <v>0</v>
      </c>
      <c r="J53">
        <f>SUMIFS(INPUT!K:K,INPUT!$D:$D,WeeklyStats!$C$1,INPUT!$B:$B,$B53)</f>
        <v>0</v>
      </c>
      <c r="K53">
        <f>SUMIFS(INPUT!L:L,INPUT!$D:$D,WeeklyStats!$C$1,INPUT!$B:$B,$B53)</f>
        <v>0</v>
      </c>
      <c r="L53">
        <f>SUMIFS(INPUT!M:M,INPUT!$D:$D,WeeklyStats!$C$1,INPUT!$B:$B,$B53)</f>
        <v>0</v>
      </c>
      <c r="M53">
        <f>SUMIFS(INPUT!N:N,INPUT!$D:$D,WeeklyStats!$C$1,INPUT!$B:$B,$B53)</f>
        <v>0</v>
      </c>
      <c r="N53">
        <f>SUMIFS(INPUT!O:O,INPUT!$D:$D,WeeklyStats!$C$1,INPUT!$B:$B,$B53)</f>
        <v>0</v>
      </c>
      <c r="O53">
        <f>SUMIFS(INPUT!P:P,INPUT!$D:$D,WeeklyStats!$C$1,INPUT!$B:$B,$B53)</f>
        <v>0</v>
      </c>
      <c r="P53">
        <f>SUMIFS(INPUT!Q:Q,INPUT!$D:$D,WeeklyStats!$C$1,INPUT!$B:$B,$B53)</f>
        <v>0</v>
      </c>
      <c r="Q53">
        <f>SUMIFS(INPUT!R:R,INPUT!$D:$D,WeeklyStats!$C$1,INPUT!$B:$B,$B53)</f>
        <v>0</v>
      </c>
      <c r="R53">
        <f t="shared" si="2"/>
        <v>0</v>
      </c>
      <c r="S53">
        <f t="shared" si="3"/>
        <v>0</v>
      </c>
      <c r="T53">
        <f t="shared" si="4"/>
        <v>0</v>
      </c>
    </row>
    <row r="54" spans="1:20" ht="15.75" customHeight="1" x14ac:dyDescent="0.25">
      <c r="A54" s="1">
        <v>52</v>
      </c>
      <c r="B54" t="str">
        <f t="shared" si="5"/>
        <v>Jason Perniciaro</v>
      </c>
      <c r="C54">
        <f t="shared" si="6"/>
        <v>8</v>
      </c>
      <c r="D54">
        <f>SUMIFS(INPUT!E:E,INPUT!$D:$D,WeeklyStats!$C$1,INPUT!$B:$B,$B54)</f>
        <v>2</v>
      </c>
      <c r="E54">
        <f>SUMIFS(INPUT!F:F,INPUT!$D:$D,WeeklyStats!$C$1,INPUT!$B:$B,$B54)</f>
        <v>2</v>
      </c>
      <c r="F54">
        <f>SUMIFS(INPUT!G:G,INPUT!$D:$D,WeeklyStats!$C$1,INPUT!$B:$B,$B54)</f>
        <v>0</v>
      </c>
      <c r="G54">
        <f>SUMIFS(INPUT!H:H,INPUT!$D:$D,WeeklyStats!$C$1,INPUT!$B:$B,$B54)</f>
        <v>0</v>
      </c>
      <c r="H54">
        <f>SUMIFS(INPUT!I:I,INPUT!$D:$D,WeeklyStats!$C$1,INPUT!$B:$B,$B54)</f>
        <v>0</v>
      </c>
      <c r="I54">
        <f>SUMIFS(INPUT!J:J,INPUT!$D:$D,WeeklyStats!$C$1,INPUT!$B:$B,$B54)</f>
        <v>0</v>
      </c>
      <c r="J54">
        <f>SUMIFS(INPUT!K:K,INPUT!$D:$D,WeeklyStats!$C$1,INPUT!$B:$B,$B54)</f>
        <v>0</v>
      </c>
      <c r="K54">
        <f>SUMIFS(INPUT!L:L,INPUT!$D:$D,WeeklyStats!$C$1,INPUT!$B:$B,$B54)</f>
        <v>0</v>
      </c>
      <c r="L54">
        <f>SUMIFS(INPUT!M:M,INPUT!$D:$D,WeeklyStats!$C$1,INPUT!$B:$B,$B54)</f>
        <v>0</v>
      </c>
      <c r="M54">
        <f>SUMIFS(INPUT!N:N,INPUT!$D:$D,WeeklyStats!$C$1,INPUT!$B:$B,$B54)</f>
        <v>0</v>
      </c>
      <c r="N54">
        <f>SUMIFS(INPUT!O:O,INPUT!$D:$D,WeeklyStats!$C$1,INPUT!$B:$B,$B54)</f>
        <v>0</v>
      </c>
      <c r="O54">
        <f>SUMIFS(INPUT!P:P,INPUT!$D:$D,WeeklyStats!$C$1,INPUT!$B:$B,$B54)</f>
        <v>0</v>
      </c>
      <c r="P54">
        <f>SUMIFS(INPUT!Q:Q,INPUT!$D:$D,WeeklyStats!$C$1,INPUT!$B:$B,$B54)</f>
        <v>0</v>
      </c>
      <c r="Q54">
        <f>SUMIFS(INPUT!R:R,INPUT!$D:$D,WeeklyStats!$C$1,INPUT!$B:$B,$B54)</f>
        <v>0</v>
      </c>
      <c r="R54">
        <f t="shared" si="2"/>
        <v>0</v>
      </c>
      <c r="S54">
        <f t="shared" si="3"/>
        <v>0</v>
      </c>
      <c r="T54">
        <f t="shared" si="4"/>
        <v>0</v>
      </c>
    </row>
    <row r="55" spans="1:20" ht="15.75" customHeight="1" x14ac:dyDescent="0.25">
      <c r="A55" s="1">
        <v>53</v>
      </c>
      <c r="B55" t="str">
        <f t="shared" si="5"/>
        <v>Jeff Fuller</v>
      </c>
      <c r="C55">
        <f t="shared" si="6"/>
        <v>8</v>
      </c>
      <c r="D55">
        <f>SUMIFS(INPUT!E:E,INPUT!$D:$D,WeeklyStats!$C$1,INPUT!$B:$B,$B55)</f>
        <v>2</v>
      </c>
      <c r="E55">
        <f>SUMIFS(INPUT!F:F,INPUT!$D:$D,WeeklyStats!$C$1,INPUT!$B:$B,$B55)</f>
        <v>2</v>
      </c>
      <c r="F55">
        <f>SUMIFS(INPUT!G:G,INPUT!$D:$D,WeeklyStats!$C$1,INPUT!$B:$B,$B55)</f>
        <v>1</v>
      </c>
      <c r="G55">
        <f>SUMIFS(INPUT!H:H,INPUT!$D:$D,WeeklyStats!$C$1,INPUT!$B:$B,$B55)</f>
        <v>0</v>
      </c>
      <c r="H55">
        <f>SUMIFS(INPUT!I:I,INPUT!$D:$D,WeeklyStats!$C$1,INPUT!$B:$B,$B55)</f>
        <v>0</v>
      </c>
      <c r="I55">
        <f>SUMIFS(INPUT!J:J,INPUT!$D:$D,WeeklyStats!$C$1,INPUT!$B:$B,$B55)</f>
        <v>0</v>
      </c>
      <c r="J55">
        <f>SUMIFS(INPUT!K:K,INPUT!$D:$D,WeeklyStats!$C$1,INPUT!$B:$B,$B55)</f>
        <v>1</v>
      </c>
      <c r="K55">
        <f>SUMIFS(INPUT!L:L,INPUT!$D:$D,WeeklyStats!$C$1,INPUT!$B:$B,$B55)</f>
        <v>0</v>
      </c>
      <c r="L55">
        <f>SUMIFS(INPUT!M:M,INPUT!$D:$D,WeeklyStats!$C$1,INPUT!$B:$B,$B55)</f>
        <v>0</v>
      </c>
      <c r="M55">
        <f>SUMIFS(INPUT!N:N,INPUT!$D:$D,WeeklyStats!$C$1,INPUT!$B:$B,$B55)</f>
        <v>0</v>
      </c>
      <c r="N55">
        <f>SUMIFS(INPUT!O:O,INPUT!$D:$D,WeeklyStats!$C$1,INPUT!$B:$B,$B55)</f>
        <v>0</v>
      </c>
      <c r="O55">
        <f>SUMIFS(INPUT!P:P,INPUT!$D:$D,WeeklyStats!$C$1,INPUT!$B:$B,$B55)</f>
        <v>1</v>
      </c>
      <c r="P55">
        <f>SUMIFS(INPUT!Q:Q,INPUT!$D:$D,WeeklyStats!$C$1,INPUT!$B:$B,$B55)</f>
        <v>0</v>
      </c>
      <c r="Q55">
        <f>SUMIFS(INPUT!R:R,INPUT!$D:$D,WeeklyStats!$C$1,INPUT!$B:$B,$B55)</f>
        <v>0</v>
      </c>
      <c r="R55">
        <f t="shared" si="2"/>
        <v>0</v>
      </c>
      <c r="S55">
        <f t="shared" si="3"/>
        <v>0</v>
      </c>
      <c r="T55">
        <f t="shared" si="4"/>
        <v>0</v>
      </c>
    </row>
    <row r="56" spans="1:20" ht="15.75" customHeight="1" x14ac:dyDescent="0.25">
      <c r="A56" s="1">
        <v>54</v>
      </c>
      <c r="B56" t="str">
        <f t="shared" si="5"/>
        <v>Marty Plassmeyer</v>
      </c>
      <c r="C56">
        <f t="shared" si="6"/>
        <v>8</v>
      </c>
      <c r="D56">
        <f>SUMIFS(INPUT!E:E,INPUT!$D:$D,WeeklyStats!$C$1,INPUT!$B:$B,$B56)</f>
        <v>2</v>
      </c>
      <c r="E56">
        <f>SUMIFS(INPUT!F:F,INPUT!$D:$D,WeeklyStats!$C$1,INPUT!$B:$B,$B56)</f>
        <v>2</v>
      </c>
      <c r="F56">
        <f>SUMIFS(INPUT!G:G,INPUT!$D:$D,WeeklyStats!$C$1,INPUT!$B:$B,$B56)</f>
        <v>1</v>
      </c>
      <c r="G56">
        <f>SUMIFS(INPUT!H:H,INPUT!$D:$D,WeeklyStats!$C$1,INPUT!$B:$B,$B56)</f>
        <v>0</v>
      </c>
      <c r="H56">
        <f>SUMIFS(INPUT!I:I,INPUT!$D:$D,WeeklyStats!$C$1,INPUT!$B:$B,$B56)</f>
        <v>0</v>
      </c>
      <c r="I56">
        <f>SUMIFS(INPUT!J:J,INPUT!$D:$D,WeeklyStats!$C$1,INPUT!$B:$B,$B56)</f>
        <v>0</v>
      </c>
      <c r="J56">
        <f>SUMIFS(INPUT!K:K,INPUT!$D:$D,WeeklyStats!$C$1,INPUT!$B:$B,$B56)</f>
        <v>1</v>
      </c>
      <c r="K56">
        <f>SUMIFS(INPUT!L:L,INPUT!$D:$D,WeeklyStats!$C$1,INPUT!$B:$B,$B56)</f>
        <v>0</v>
      </c>
      <c r="L56">
        <f>SUMIFS(INPUT!M:M,INPUT!$D:$D,WeeklyStats!$C$1,INPUT!$B:$B,$B56)</f>
        <v>0</v>
      </c>
      <c r="M56">
        <f>SUMIFS(INPUT!N:N,INPUT!$D:$D,WeeklyStats!$C$1,INPUT!$B:$B,$B56)</f>
        <v>0</v>
      </c>
      <c r="N56">
        <f>SUMIFS(INPUT!O:O,INPUT!$D:$D,WeeklyStats!$C$1,INPUT!$B:$B,$B56)</f>
        <v>0</v>
      </c>
      <c r="O56">
        <f>SUMIFS(INPUT!P:P,INPUT!$D:$D,WeeklyStats!$C$1,INPUT!$B:$B,$B56)</f>
        <v>0</v>
      </c>
      <c r="P56">
        <f>SUMIFS(INPUT!Q:Q,INPUT!$D:$D,WeeklyStats!$C$1,INPUT!$B:$B,$B56)</f>
        <v>0</v>
      </c>
      <c r="Q56">
        <f>SUMIFS(INPUT!R:R,INPUT!$D:$D,WeeklyStats!$C$1,INPUT!$B:$B,$B56)</f>
        <v>0</v>
      </c>
      <c r="R56">
        <f t="shared" si="2"/>
        <v>0</v>
      </c>
      <c r="S56">
        <f t="shared" si="3"/>
        <v>0</v>
      </c>
      <c r="T56">
        <f t="shared" si="4"/>
        <v>0</v>
      </c>
    </row>
    <row r="57" spans="1:20" ht="15.75" customHeight="1" x14ac:dyDescent="0.25">
      <c r="A57" s="1">
        <v>55</v>
      </c>
      <c r="B57" t="str">
        <f t="shared" si="5"/>
        <v>Mike McCoy</v>
      </c>
      <c r="C57">
        <f t="shared" si="6"/>
        <v>8</v>
      </c>
      <c r="D57">
        <f>SUMIFS(INPUT!E:E,INPUT!$D:$D,WeeklyStats!$C$1,INPUT!$B:$B,$B57)</f>
        <v>3</v>
      </c>
      <c r="E57">
        <f>SUMIFS(INPUT!F:F,INPUT!$D:$D,WeeklyStats!$C$1,INPUT!$B:$B,$B57)</f>
        <v>3</v>
      </c>
      <c r="F57">
        <f>SUMIFS(INPUT!G:G,INPUT!$D:$D,WeeklyStats!$C$1,INPUT!$B:$B,$B57)</f>
        <v>0</v>
      </c>
      <c r="G57">
        <f>SUMIFS(INPUT!H:H,INPUT!$D:$D,WeeklyStats!$C$1,INPUT!$B:$B,$B57)</f>
        <v>0</v>
      </c>
      <c r="H57">
        <f>SUMIFS(INPUT!I:I,INPUT!$D:$D,WeeklyStats!$C$1,INPUT!$B:$B,$B57)</f>
        <v>0</v>
      </c>
      <c r="I57">
        <f>SUMIFS(INPUT!J:J,INPUT!$D:$D,WeeklyStats!$C$1,INPUT!$B:$B,$B57)</f>
        <v>0</v>
      </c>
      <c r="J57">
        <f>SUMIFS(INPUT!K:K,INPUT!$D:$D,WeeklyStats!$C$1,INPUT!$B:$B,$B57)</f>
        <v>0</v>
      </c>
      <c r="K57">
        <f>SUMIFS(INPUT!L:L,INPUT!$D:$D,WeeklyStats!$C$1,INPUT!$B:$B,$B57)</f>
        <v>0</v>
      </c>
      <c r="L57">
        <f>SUMIFS(INPUT!M:M,INPUT!$D:$D,WeeklyStats!$C$1,INPUT!$B:$B,$B57)</f>
        <v>0</v>
      </c>
      <c r="M57">
        <f>SUMIFS(INPUT!N:N,INPUT!$D:$D,WeeklyStats!$C$1,INPUT!$B:$B,$B57)</f>
        <v>0</v>
      </c>
      <c r="N57">
        <f>SUMIFS(INPUT!O:O,INPUT!$D:$D,WeeklyStats!$C$1,INPUT!$B:$B,$B57)</f>
        <v>0</v>
      </c>
      <c r="O57">
        <f>SUMIFS(INPUT!P:P,INPUT!$D:$D,WeeklyStats!$C$1,INPUT!$B:$B,$B57)</f>
        <v>0</v>
      </c>
      <c r="P57">
        <f>SUMIFS(INPUT!Q:Q,INPUT!$D:$D,WeeklyStats!$C$1,INPUT!$B:$B,$B57)</f>
        <v>0</v>
      </c>
      <c r="Q57">
        <f>SUMIFS(INPUT!R:R,INPUT!$D:$D,WeeklyStats!$C$1,INPUT!$B:$B,$B57)</f>
        <v>0</v>
      </c>
      <c r="R57">
        <f t="shared" si="2"/>
        <v>0</v>
      </c>
      <c r="S57">
        <f t="shared" si="3"/>
        <v>0</v>
      </c>
      <c r="T57">
        <f t="shared" si="4"/>
        <v>0</v>
      </c>
    </row>
    <row r="58" spans="1:20" ht="15.75" customHeight="1" x14ac:dyDescent="0.25">
      <c r="A58" s="1">
        <v>56</v>
      </c>
      <c r="B58" t="str">
        <f t="shared" si="5"/>
        <v>Sam Scharenberg</v>
      </c>
      <c r="C58">
        <f t="shared" si="6"/>
        <v>8</v>
      </c>
      <c r="D58">
        <f>SUMIFS(INPUT!E:E,INPUT!$D:$D,WeeklyStats!$C$1,INPUT!$B:$B,$B58)</f>
        <v>0</v>
      </c>
      <c r="E58">
        <f>SUMIFS(INPUT!F:F,INPUT!$D:$D,WeeklyStats!$C$1,INPUT!$B:$B,$B58)</f>
        <v>0</v>
      </c>
      <c r="F58">
        <f>SUMIFS(INPUT!G:G,INPUT!$D:$D,WeeklyStats!$C$1,INPUT!$B:$B,$B58)</f>
        <v>0</v>
      </c>
      <c r="G58">
        <f>SUMIFS(INPUT!H:H,INPUT!$D:$D,WeeklyStats!$C$1,INPUT!$B:$B,$B58)</f>
        <v>0</v>
      </c>
      <c r="H58">
        <f>SUMIFS(INPUT!I:I,INPUT!$D:$D,WeeklyStats!$C$1,INPUT!$B:$B,$B58)</f>
        <v>0</v>
      </c>
      <c r="I58">
        <f>SUMIFS(INPUT!J:J,INPUT!$D:$D,WeeklyStats!$C$1,INPUT!$B:$B,$B58)</f>
        <v>0</v>
      </c>
      <c r="J58">
        <f>SUMIFS(INPUT!K:K,INPUT!$D:$D,WeeklyStats!$C$1,INPUT!$B:$B,$B58)</f>
        <v>0</v>
      </c>
      <c r="K58">
        <f>SUMIFS(INPUT!L:L,INPUT!$D:$D,WeeklyStats!$C$1,INPUT!$B:$B,$B58)</f>
        <v>0</v>
      </c>
      <c r="L58">
        <f>SUMIFS(INPUT!M:M,INPUT!$D:$D,WeeklyStats!$C$1,INPUT!$B:$B,$B58)</f>
        <v>0</v>
      </c>
      <c r="M58">
        <f>SUMIFS(INPUT!N:N,INPUT!$D:$D,WeeklyStats!$C$1,INPUT!$B:$B,$B58)</f>
        <v>0</v>
      </c>
      <c r="N58">
        <f>SUMIFS(INPUT!O:O,INPUT!$D:$D,WeeklyStats!$C$1,INPUT!$B:$B,$B58)</f>
        <v>0</v>
      </c>
      <c r="O58">
        <f>SUMIFS(INPUT!P:P,INPUT!$D:$D,WeeklyStats!$C$1,INPUT!$B:$B,$B58)</f>
        <v>0</v>
      </c>
      <c r="P58">
        <f>SUMIFS(INPUT!Q:Q,INPUT!$D:$D,WeeklyStats!$C$1,INPUT!$B:$B,$B58)</f>
        <v>0</v>
      </c>
      <c r="Q58">
        <f>SUMIFS(INPUT!R:R,INPUT!$D:$D,WeeklyStats!$C$1,INPUT!$B:$B,$B58)</f>
        <v>0</v>
      </c>
      <c r="R58">
        <f t="shared" si="2"/>
        <v>0</v>
      </c>
      <c r="S58">
        <f t="shared" si="3"/>
        <v>0</v>
      </c>
      <c r="T58">
        <f t="shared" si="4"/>
        <v>0</v>
      </c>
    </row>
    <row r="59" spans="1:20" ht="15.75" customHeight="1" x14ac:dyDescent="0.25">
      <c r="A59" s="1">
        <v>57</v>
      </c>
      <c r="B59" t="str">
        <f t="shared" si="5"/>
        <v>Sean Lewis</v>
      </c>
      <c r="C59">
        <f t="shared" si="6"/>
        <v>8</v>
      </c>
      <c r="D59">
        <f>SUMIFS(INPUT!E:E,INPUT!$D:$D,WeeklyStats!$C$1,INPUT!$B:$B,$B59)</f>
        <v>3</v>
      </c>
      <c r="E59">
        <f>SUMIFS(INPUT!F:F,INPUT!$D:$D,WeeklyStats!$C$1,INPUT!$B:$B,$B59)</f>
        <v>3</v>
      </c>
      <c r="F59">
        <f>SUMIFS(INPUT!G:G,INPUT!$D:$D,WeeklyStats!$C$1,INPUT!$B:$B,$B59)</f>
        <v>0</v>
      </c>
      <c r="G59">
        <f>SUMIFS(INPUT!H:H,INPUT!$D:$D,WeeklyStats!$C$1,INPUT!$B:$B,$B59)</f>
        <v>0</v>
      </c>
      <c r="H59">
        <f>SUMIFS(INPUT!I:I,INPUT!$D:$D,WeeklyStats!$C$1,INPUT!$B:$B,$B59)</f>
        <v>0</v>
      </c>
      <c r="I59">
        <f>SUMIFS(INPUT!J:J,INPUT!$D:$D,WeeklyStats!$C$1,INPUT!$B:$B,$B59)</f>
        <v>0</v>
      </c>
      <c r="J59">
        <f>SUMIFS(INPUT!K:K,INPUT!$D:$D,WeeklyStats!$C$1,INPUT!$B:$B,$B59)</f>
        <v>0</v>
      </c>
      <c r="K59">
        <f>SUMIFS(INPUT!L:L,INPUT!$D:$D,WeeklyStats!$C$1,INPUT!$B:$B,$B59)</f>
        <v>0</v>
      </c>
      <c r="L59">
        <f>SUMIFS(INPUT!M:M,INPUT!$D:$D,WeeklyStats!$C$1,INPUT!$B:$B,$B59)</f>
        <v>0</v>
      </c>
      <c r="M59">
        <f>SUMIFS(INPUT!N:N,INPUT!$D:$D,WeeklyStats!$C$1,INPUT!$B:$B,$B59)</f>
        <v>0</v>
      </c>
      <c r="N59">
        <f>SUMIFS(INPUT!O:O,INPUT!$D:$D,WeeklyStats!$C$1,INPUT!$B:$B,$B59)</f>
        <v>0</v>
      </c>
      <c r="O59">
        <f>SUMIFS(INPUT!P:P,INPUT!$D:$D,WeeklyStats!$C$1,INPUT!$B:$B,$B59)</f>
        <v>0</v>
      </c>
      <c r="P59">
        <f>SUMIFS(INPUT!Q:Q,INPUT!$D:$D,WeeklyStats!$C$1,INPUT!$B:$B,$B59)</f>
        <v>0</v>
      </c>
      <c r="Q59">
        <f>SUMIFS(INPUT!R:R,INPUT!$D:$D,WeeklyStats!$C$1,INPUT!$B:$B,$B59)</f>
        <v>0</v>
      </c>
      <c r="R59">
        <f t="shared" si="2"/>
        <v>0</v>
      </c>
      <c r="S59">
        <f t="shared" si="3"/>
        <v>0</v>
      </c>
      <c r="T59">
        <f t="shared" si="4"/>
        <v>0</v>
      </c>
    </row>
    <row r="60" spans="1:20" ht="15.75" customHeight="1" x14ac:dyDescent="0.25">
      <c r="A60" s="1">
        <v>58</v>
      </c>
      <c r="B60" t="str">
        <f t="shared" si="5"/>
        <v>Ted Wiese</v>
      </c>
      <c r="C60">
        <f t="shared" si="6"/>
        <v>9</v>
      </c>
      <c r="D60">
        <f>SUMIFS(INPUT!E:E,INPUT!$D:$D,WeeklyStats!$C$1,INPUT!$B:$B,$B60)</f>
        <v>3</v>
      </c>
      <c r="E60">
        <f>SUMIFS(INPUT!F:F,INPUT!$D:$D,WeeklyStats!$C$1,INPUT!$B:$B,$B60)</f>
        <v>3</v>
      </c>
      <c r="F60">
        <f>SUMIFS(INPUT!G:G,INPUT!$D:$D,WeeklyStats!$C$1,INPUT!$B:$B,$B60)</f>
        <v>2</v>
      </c>
      <c r="G60">
        <f>SUMIFS(INPUT!H:H,INPUT!$D:$D,WeeklyStats!$C$1,INPUT!$B:$B,$B60)</f>
        <v>0</v>
      </c>
      <c r="H60">
        <f>SUMIFS(INPUT!I:I,INPUT!$D:$D,WeeklyStats!$C$1,INPUT!$B:$B,$B60)</f>
        <v>0</v>
      </c>
      <c r="I60">
        <f>SUMIFS(INPUT!J:J,INPUT!$D:$D,WeeklyStats!$C$1,INPUT!$B:$B,$B60)</f>
        <v>0</v>
      </c>
      <c r="J60">
        <f>SUMIFS(INPUT!K:K,INPUT!$D:$D,WeeklyStats!$C$1,INPUT!$B:$B,$B60)</f>
        <v>2</v>
      </c>
      <c r="K60">
        <f>SUMIFS(INPUT!L:L,INPUT!$D:$D,WeeklyStats!$C$1,INPUT!$B:$B,$B60)</f>
        <v>0</v>
      </c>
      <c r="L60">
        <f>SUMIFS(INPUT!M:M,INPUT!$D:$D,WeeklyStats!$C$1,INPUT!$B:$B,$B60)</f>
        <v>0</v>
      </c>
      <c r="M60">
        <f>SUMIFS(INPUT!N:N,INPUT!$D:$D,WeeklyStats!$C$1,INPUT!$B:$B,$B60)</f>
        <v>0</v>
      </c>
      <c r="N60">
        <f>SUMIFS(INPUT!O:O,INPUT!$D:$D,WeeklyStats!$C$1,INPUT!$B:$B,$B60)</f>
        <v>0</v>
      </c>
      <c r="O60">
        <f>SUMIFS(INPUT!P:P,INPUT!$D:$D,WeeklyStats!$C$1,INPUT!$B:$B,$B60)</f>
        <v>0</v>
      </c>
      <c r="P60">
        <f>SUMIFS(INPUT!Q:Q,INPUT!$D:$D,WeeklyStats!$C$1,INPUT!$B:$B,$B60)</f>
        <v>0</v>
      </c>
      <c r="Q60">
        <f>SUMIFS(INPUT!R:R,INPUT!$D:$D,WeeklyStats!$C$1,INPUT!$B:$B,$B60)</f>
        <v>0</v>
      </c>
      <c r="R60">
        <f t="shared" si="2"/>
        <v>0</v>
      </c>
      <c r="S60">
        <f t="shared" si="3"/>
        <v>0</v>
      </c>
      <c r="T60">
        <f t="shared" si="4"/>
        <v>0</v>
      </c>
    </row>
    <row r="61" spans="1:20" ht="15.75" customHeight="1" x14ac:dyDescent="0.25">
      <c r="A61" s="1">
        <v>59</v>
      </c>
      <c r="B61" t="str">
        <f t="shared" si="5"/>
        <v>Bob Farrell</v>
      </c>
      <c r="C61">
        <f t="shared" si="6"/>
        <v>9</v>
      </c>
      <c r="D61">
        <f>SUMIFS(INPUT!E:E,INPUT!$D:$D,WeeklyStats!$C$1,INPUT!$B:$B,$B61)</f>
        <v>3</v>
      </c>
      <c r="E61">
        <f>SUMIFS(INPUT!F:F,INPUT!$D:$D,WeeklyStats!$C$1,INPUT!$B:$B,$B61)</f>
        <v>3</v>
      </c>
      <c r="F61">
        <f>SUMIFS(INPUT!G:G,INPUT!$D:$D,WeeklyStats!$C$1,INPUT!$B:$B,$B61)</f>
        <v>0</v>
      </c>
      <c r="G61">
        <f>SUMIFS(INPUT!H:H,INPUT!$D:$D,WeeklyStats!$C$1,INPUT!$B:$B,$B61)</f>
        <v>0</v>
      </c>
      <c r="H61">
        <f>SUMIFS(INPUT!I:I,INPUT!$D:$D,WeeklyStats!$C$1,INPUT!$B:$B,$B61)</f>
        <v>0</v>
      </c>
      <c r="I61">
        <f>SUMIFS(INPUT!J:J,INPUT!$D:$D,WeeklyStats!$C$1,INPUT!$B:$B,$B61)</f>
        <v>0</v>
      </c>
      <c r="J61">
        <f>SUMIFS(INPUT!K:K,INPUT!$D:$D,WeeklyStats!$C$1,INPUT!$B:$B,$B61)</f>
        <v>0</v>
      </c>
      <c r="K61">
        <f>SUMIFS(INPUT!L:L,INPUT!$D:$D,WeeklyStats!$C$1,INPUT!$B:$B,$B61)</f>
        <v>0</v>
      </c>
      <c r="L61">
        <f>SUMIFS(INPUT!M:M,INPUT!$D:$D,WeeklyStats!$C$1,INPUT!$B:$B,$B61)</f>
        <v>0</v>
      </c>
      <c r="M61">
        <f>SUMIFS(INPUT!N:N,INPUT!$D:$D,WeeklyStats!$C$1,INPUT!$B:$B,$B61)</f>
        <v>0</v>
      </c>
      <c r="N61">
        <f>SUMIFS(INPUT!O:O,INPUT!$D:$D,WeeklyStats!$C$1,INPUT!$B:$B,$B61)</f>
        <v>0</v>
      </c>
      <c r="O61">
        <f>SUMIFS(INPUT!P:P,INPUT!$D:$D,WeeklyStats!$C$1,INPUT!$B:$B,$B61)</f>
        <v>0</v>
      </c>
      <c r="P61">
        <f>SUMIFS(INPUT!Q:Q,INPUT!$D:$D,WeeklyStats!$C$1,INPUT!$B:$B,$B61)</f>
        <v>0</v>
      </c>
      <c r="Q61">
        <f>SUMIFS(INPUT!R:R,INPUT!$D:$D,WeeklyStats!$C$1,INPUT!$B:$B,$B61)</f>
        <v>0</v>
      </c>
      <c r="R61">
        <f t="shared" si="2"/>
        <v>0</v>
      </c>
      <c r="S61">
        <f t="shared" si="3"/>
        <v>0</v>
      </c>
      <c r="T61">
        <f t="shared" si="4"/>
        <v>0</v>
      </c>
    </row>
    <row r="62" spans="1:20" ht="15.75" customHeight="1" x14ac:dyDescent="0.25">
      <c r="A62" s="1">
        <v>60</v>
      </c>
      <c r="B62" t="str">
        <f t="shared" si="5"/>
        <v>Jimbo Smith</v>
      </c>
      <c r="C62">
        <f t="shared" si="6"/>
        <v>9</v>
      </c>
      <c r="D62">
        <f>SUMIFS(INPUT!E:E,INPUT!$D:$D,WeeklyStats!$C$1,INPUT!$B:$B,$B62)</f>
        <v>3</v>
      </c>
      <c r="E62">
        <f>SUMIFS(INPUT!F:F,INPUT!$D:$D,WeeklyStats!$C$1,INPUT!$B:$B,$B62)</f>
        <v>3</v>
      </c>
      <c r="F62">
        <f>SUMIFS(INPUT!G:G,INPUT!$D:$D,WeeklyStats!$C$1,INPUT!$B:$B,$B62)</f>
        <v>2</v>
      </c>
      <c r="G62">
        <f>SUMIFS(INPUT!H:H,INPUT!$D:$D,WeeklyStats!$C$1,INPUT!$B:$B,$B62)</f>
        <v>1</v>
      </c>
      <c r="H62">
        <f>SUMIFS(INPUT!I:I,INPUT!$D:$D,WeeklyStats!$C$1,INPUT!$B:$B,$B62)</f>
        <v>0</v>
      </c>
      <c r="I62">
        <f>SUMIFS(INPUT!J:J,INPUT!$D:$D,WeeklyStats!$C$1,INPUT!$B:$B,$B62)</f>
        <v>0</v>
      </c>
      <c r="J62">
        <f>SUMIFS(INPUT!K:K,INPUT!$D:$D,WeeklyStats!$C$1,INPUT!$B:$B,$B62)</f>
        <v>1</v>
      </c>
      <c r="K62">
        <f>SUMIFS(INPUT!L:L,INPUT!$D:$D,WeeklyStats!$C$1,INPUT!$B:$B,$B62)</f>
        <v>0</v>
      </c>
      <c r="L62">
        <f>SUMIFS(INPUT!M:M,INPUT!$D:$D,WeeklyStats!$C$1,INPUT!$B:$B,$B62)</f>
        <v>1</v>
      </c>
      <c r="M62">
        <f>SUMIFS(INPUT!N:N,INPUT!$D:$D,WeeklyStats!$C$1,INPUT!$B:$B,$B62)</f>
        <v>0</v>
      </c>
      <c r="N62">
        <f>SUMIFS(INPUT!O:O,INPUT!$D:$D,WeeklyStats!$C$1,INPUT!$B:$B,$B62)</f>
        <v>0</v>
      </c>
      <c r="O62">
        <f>SUMIFS(INPUT!P:P,INPUT!$D:$D,WeeklyStats!$C$1,INPUT!$B:$B,$B62)</f>
        <v>0</v>
      </c>
      <c r="P62">
        <f>SUMIFS(INPUT!Q:Q,INPUT!$D:$D,WeeklyStats!$C$1,INPUT!$B:$B,$B62)</f>
        <v>0</v>
      </c>
      <c r="Q62">
        <f>SUMIFS(INPUT!R:R,INPUT!$D:$D,WeeklyStats!$C$1,INPUT!$B:$B,$B62)</f>
        <v>0</v>
      </c>
      <c r="R62">
        <f t="shared" si="2"/>
        <v>0</v>
      </c>
      <c r="S62">
        <f t="shared" si="3"/>
        <v>0</v>
      </c>
      <c r="T62">
        <f t="shared" si="4"/>
        <v>0</v>
      </c>
    </row>
    <row r="63" spans="1:20" ht="15.75" customHeight="1" x14ac:dyDescent="0.25">
      <c r="A63" s="1">
        <v>61</v>
      </c>
      <c r="B63" t="str">
        <f t="shared" si="5"/>
        <v>Mike Gebhardt</v>
      </c>
      <c r="C63">
        <f t="shared" si="6"/>
        <v>9</v>
      </c>
      <c r="D63">
        <f>SUMIFS(INPUT!E:E,INPUT!$D:$D,WeeklyStats!$C$1,INPUT!$B:$B,$B63)</f>
        <v>3</v>
      </c>
      <c r="E63">
        <f>SUMIFS(INPUT!F:F,INPUT!$D:$D,WeeklyStats!$C$1,INPUT!$B:$B,$B63)</f>
        <v>3</v>
      </c>
      <c r="F63">
        <f>SUMIFS(INPUT!G:G,INPUT!$D:$D,WeeklyStats!$C$1,INPUT!$B:$B,$B63)</f>
        <v>0</v>
      </c>
      <c r="G63">
        <f>SUMIFS(INPUT!H:H,INPUT!$D:$D,WeeklyStats!$C$1,INPUT!$B:$B,$B63)</f>
        <v>0</v>
      </c>
      <c r="H63">
        <f>SUMIFS(INPUT!I:I,INPUT!$D:$D,WeeklyStats!$C$1,INPUT!$B:$B,$B63)</f>
        <v>0</v>
      </c>
      <c r="I63">
        <f>SUMIFS(INPUT!J:J,INPUT!$D:$D,WeeklyStats!$C$1,INPUT!$B:$B,$B63)</f>
        <v>0</v>
      </c>
      <c r="J63">
        <f>SUMIFS(INPUT!K:K,INPUT!$D:$D,WeeklyStats!$C$1,INPUT!$B:$B,$B63)</f>
        <v>0</v>
      </c>
      <c r="K63">
        <f>SUMIFS(INPUT!L:L,INPUT!$D:$D,WeeklyStats!$C$1,INPUT!$B:$B,$B63)</f>
        <v>0</v>
      </c>
      <c r="L63">
        <f>SUMIFS(INPUT!M:M,INPUT!$D:$D,WeeklyStats!$C$1,INPUT!$B:$B,$B63)</f>
        <v>0</v>
      </c>
      <c r="M63">
        <f>SUMIFS(INPUT!N:N,INPUT!$D:$D,WeeklyStats!$C$1,INPUT!$B:$B,$B63)</f>
        <v>0</v>
      </c>
      <c r="N63">
        <f>SUMIFS(INPUT!O:O,INPUT!$D:$D,WeeklyStats!$C$1,INPUT!$B:$B,$B63)</f>
        <v>0</v>
      </c>
      <c r="O63">
        <f>SUMIFS(INPUT!P:P,INPUT!$D:$D,WeeklyStats!$C$1,INPUT!$B:$B,$B63)</f>
        <v>1</v>
      </c>
      <c r="P63">
        <f>SUMIFS(INPUT!Q:Q,INPUT!$D:$D,WeeklyStats!$C$1,INPUT!$B:$B,$B63)</f>
        <v>0</v>
      </c>
      <c r="Q63">
        <f>SUMIFS(INPUT!R:R,INPUT!$D:$D,WeeklyStats!$C$1,INPUT!$B:$B,$B63)</f>
        <v>0</v>
      </c>
      <c r="R63">
        <f t="shared" si="2"/>
        <v>0</v>
      </c>
      <c r="S63">
        <f t="shared" si="3"/>
        <v>0</v>
      </c>
      <c r="T63">
        <f t="shared" si="4"/>
        <v>0</v>
      </c>
    </row>
    <row r="64" spans="1:20" ht="15.75" customHeight="1" x14ac:dyDescent="0.25">
      <c r="A64" s="1">
        <v>62</v>
      </c>
      <c r="B64" t="str">
        <f t="shared" si="5"/>
        <v>Larry Lasley</v>
      </c>
      <c r="C64">
        <f t="shared" si="6"/>
        <v>9</v>
      </c>
      <c r="D64">
        <f>SUMIFS(INPUT!E:E,INPUT!$D:$D,WeeklyStats!$C$1,INPUT!$B:$B,$B64)</f>
        <v>0</v>
      </c>
      <c r="E64">
        <f>SUMIFS(INPUT!F:F,INPUT!$D:$D,WeeklyStats!$C$1,INPUT!$B:$B,$B64)</f>
        <v>0</v>
      </c>
      <c r="F64">
        <f>SUMIFS(INPUT!G:G,INPUT!$D:$D,WeeklyStats!$C$1,INPUT!$B:$B,$B64)</f>
        <v>0</v>
      </c>
      <c r="G64">
        <f>SUMIFS(INPUT!H:H,INPUT!$D:$D,WeeklyStats!$C$1,INPUT!$B:$B,$B64)</f>
        <v>0</v>
      </c>
      <c r="H64">
        <f>SUMIFS(INPUT!I:I,INPUT!$D:$D,WeeklyStats!$C$1,INPUT!$B:$B,$B64)</f>
        <v>0</v>
      </c>
      <c r="I64">
        <f>SUMIFS(INPUT!J:J,INPUT!$D:$D,WeeklyStats!$C$1,INPUT!$B:$B,$B64)</f>
        <v>0</v>
      </c>
      <c r="J64">
        <f>SUMIFS(INPUT!K:K,INPUT!$D:$D,WeeklyStats!$C$1,INPUT!$B:$B,$B64)</f>
        <v>0</v>
      </c>
      <c r="K64">
        <f>SUMIFS(INPUT!L:L,INPUT!$D:$D,WeeklyStats!$C$1,INPUT!$B:$B,$B64)</f>
        <v>0</v>
      </c>
      <c r="L64">
        <f>SUMIFS(INPUT!M:M,INPUT!$D:$D,WeeklyStats!$C$1,INPUT!$B:$B,$B64)</f>
        <v>0</v>
      </c>
      <c r="M64">
        <f>SUMIFS(INPUT!N:N,INPUT!$D:$D,WeeklyStats!$C$1,INPUT!$B:$B,$B64)</f>
        <v>0</v>
      </c>
      <c r="N64">
        <f>SUMIFS(INPUT!O:O,INPUT!$D:$D,WeeklyStats!$C$1,INPUT!$B:$B,$B64)</f>
        <v>0</v>
      </c>
      <c r="O64">
        <f>SUMIFS(INPUT!P:P,INPUT!$D:$D,WeeklyStats!$C$1,INPUT!$B:$B,$B64)</f>
        <v>0</v>
      </c>
      <c r="P64">
        <f>SUMIFS(INPUT!Q:Q,INPUT!$D:$D,WeeklyStats!$C$1,INPUT!$B:$B,$B64)</f>
        <v>0</v>
      </c>
      <c r="Q64">
        <f>SUMIFS(INPUT!R:R,INPUT!$D:$D,WeeklyStats!$C$1,INPUT!$B:$B,$B64)</f>
        <v>0</v>
      </c>
      <c r="R64">
        <f t="shared" si="2"/>
        <v>0</v>
      </c>
      <c r="S64">
        <f t="shared" si="3"/>
        <v>0</v>
      </c>
      <c r="T64">
        <f t="shared" si="4"/>
        <v>0</v>
      </c>
    </row>
    <row r="65" spans="1:20" ht="15.75" customHeight="1" x14ac:dyDescent="0.25">
      <c r="A65" s="1">
        <v>63</v>
      </c>
      <c r="B65" t="str">
        <f t="shared" si="5"/>
        <v>Doug McCluskey</v>
      </c>
      <c r="C65">
        <f t="shared" si="6"/>
        <v>9</v>
      </c>
      <c r="D65">
        <f>SUMIFS(INPUT!E:E,INPUT!$D:$D,WeeklyStats!$C$1,INPUT!$B:$B,$B65)</f>
        <v>3</v>
      </c>
      <c r="E65">
        <f>SUMIFS(INPUT!F:F,INPUT!$D:$D,WeeklyStats!$C$1,INPUT!$B:$B,$B65)</f>
        <v>3</v>
      </c>
      <c r="F65">
        <f>SUMIFS(INPUT!G:G,INPUT!$D:$D,WeeklyStats!$C$1,INPUT!$B:$B,$B65)</f>
        <v>1</v>
      </c>
      <c r="G65">
        <f>SUMIFS(INPUT!H:H,INPUT!$D:$D,WeeklyStats!$C$1,INPUT!$B:$B,$B65)</f>
        <v>0</v>
      </c>
      <c r="H65">
        <f>SUMIFS(INPUT!I:I,INPUT!$D:$D,WeeklyStats!$C$1,INPUT!$B:$B,$B65)</f>
        <v>0</v>
      </c>
      <c r="I65">
        <f>SUMIFS(INPUT!J:J,INPUT!$D:$D,WeeklyStats!$C$1,INPUT!$B:$B,$B65)</f>
        <v>0</v>
      </c>
      <c r="J65">
        <f>SUMIFS(INPUT!K:K,INPUT!$D:$D,WeeklyStats!$C$1,INPUT!$B:$B,$B65)</f>
        <v>1</v>
      </c>
      <c r="K65">
        <f>SUMIFS(INPUT!L:L,INPUT!$D:$D,WeeklyStats!$C$1,INPUT!$B:$B,$B65)</f>
        <v>0</v>
      </c>
      <c r="L65">
        <f>SUMIFS(INPUT!M:M,INPUT!$D:$D,WeeklyStats!$C$1,INPUT!$B:$B,$B65)</f>
        <v>0</v>
      </c>
      <c r="M65">
        <f>SUMIFS(INPUT!N:N,INPUT!$D:$D,WeeklyStats!$C$1,INPUT!$B:$B,$B65)</f>
        <v>0</v>
      </c>
      <c r="N65">
        <f>SUMIFS(INPUT!O:O,INPUT!$D:$D,WeeklyStats!$C$1,INPUT!$B:$B,$B65)</f>
        <v>0</v>
      </c>
      <c r="O65">
        <f>SUMIFS(INPUT!P:P,INPUT!$D:$D,WeeklyStats!$C$1,INPUT!$B:$B,$B65)</f>
        <v>0</v>
      </c>
      <c r="P65">
        <f>SUMIFS(INPUT!Q:Q,INPUT!$D:$D,WeeklyStats!$C$1,INPUT!$B:$B,$B65)</f>
        <v>0</v>
      </c>
      <c r="Q65">
        <f>SUMIFS(INPUT!R:R,INPUT!$D:$D,WeeklyStats!$C$1,INPUT!$B:$B,$B65)</f>
        <v>0</v>
      </c>
      <c r="R65">
        <f t="shared" si="2"/>
        <v>0</v>
      </c>
      <c r="S65">
        <f t="shared" si="3"/>
        <v>0</v>
      </c>
      <c r="T65">
        <f t="shared" si="4"/>
        <v>0</v>
      </c>
    </row>
    <row r="66" spans="1:20" ht="15.75" customHeight="1" x14ac:dyDescent="0.25">
      <c r="A66" s="1">
        <v>64</v>
      </c>
      <c r="B66" t="str">
        <f t="shared" si="5"/>
        <v>Tyler Rosen</v>
      </c>
      <c r="C66">
        <f t="shared" si="6"/>
        <v>9</v>
      </c>
      <c r="D66">
        <f>SUMIFS(INPUT!E:E,INPUT!$D:$D,WeeklyStats!$C$1,INPUT!$B:$B,$B66)</f>
        <v>3</v>
      </c>
      <c r="E66">
        <f>SUMIFS(INPUT!F:F,INPUT!$D:$D,WeeklyStats!$C$1,INPUT!$B:$B,$B66)</f>
        <v>3</v>
      </c>
      <c r="F66">
        <f>SUMIFS(INPUT!G:G,INPUT!$D:$D,WeeklyStats!$C$1,INPUT!$B:$B,$B66)</f>
        <v>1</v>
      </c>
      <c r="G66">
        <f>SUMIFS(INPUT!H:H,INPUT!$D:$D,WeeklyStats!$C$1,INPUT!$B:$B,$B66)</f>
        <v>0</v>
      </c>
      <c r="H66">
        <f>SUMIFS(INPUT!I:I,INPUT!$D:$D,WeeklyStats!$C$1,INPUT!$B:$B,$B66)</f>
        <v>0</v>
      </c>
      <c r="I66">
        <f>SUMIFS(INPUT!J:J,INPUT!$D:$D,WeeklyStats!$C$1,INPUT!$B:$B,$B66)</f>
        <v>0</v>
      </c>
      <c r="J66">
        <f>SUMIFS(INPUT!K:K,INPUT!$D:$D,WeeklyStats!$C$1,INPUT!$B:$B,$B66)</f>
        <v>1</v>
      </c>
      <c r="K66">
        <f>SUMIFS(INPUT!L:L,INPUT!$D:$D,WeeklyStats!$C$1,INPUT!$B:$B,$B66)</f>
        <v>0</v>
      </c>
      <c r="L66">
        <f>SUMIFS(INPUT!M:M,INPUT!$D:$D,WeeklyStats!$C$1,INPUT!$B:$B,$B66)</f>
        <v>0</v>
      </c>
      <c r="M66">
        <f>SUMIFS(INPUT!N:N,INPUT!$D:$D,WeeklyStats!$C$1,INPUT!$B:$B,$B66)</f>
        <v>0</v>
      </c>
      <c r="N66">
        <f>SUMIFS(INPUT!O:O,INPUT!$D:$D,WeeklyStats!$C$1,INPUT!$B:$B,$B66)</f>
        <v>0</v>
      </c>
      <c r="O66">
        <f>SUMIFS(INPUT!P:P,INPUT!$D:$D,WeeklyStats!$C$1,INPUT!$B:$B,$B66)</f>
        <v>0</v>
      </c>
      <c r="P66">
        <f>SUMIFS(INPUT!Q:Q,INPUT!$D:$D,WeeklyStats!$C$1,INPUT!$B:$B,$B66)</f>
        <v>0</v>
      </c>
      <c r="Q66">
        <f>SUMIFS(INPUT!R:R,INPUT!$D:$D,WeeklyStats!$C$1,INPUT!$B:$B,$B66)</f>
        <v>0</v>
      </c>
      <c r="R66">
        <f t="shared" si="2"/>
        <v>0</v>
      </c>
      <c r="S66">
        <f t="shared" si="3"/>
        <v>0</v>
      </c>
      <c r="T66">
        <f t="shared" si="4"/>
        <v>0</v>
      </c>
    </row>
    <row r="67" spans="1:20" ht="15.75" customHeight="1" x14ac:dyDescent="0.2"/>
    <row r="68" spans="1:20" ht="15.75" customHeight="1" x14ac:dyDescent="0.2"/>
    <row r="69" spans="1:20" ht="15.75" customHeight="1" x14ac:dyDescent="0.2"/>
    <row r="70" spans="1:20" ht="15.75" customHeight="1" x14ac:dyDescent="0.2"/>
    <row r="71" spans="1:20" ht="15.75" customHeight="1" x14ac:dyDescent="0.2"/>
    <row r="72" spans="1:20" ht="15.75" customHeight="1" x14ac:dyDescent="0.2"/>
    <row r="73" spans="1:20" ht="15.75" customHeight="1" x14ac:dyDescent="0.2"/>
    <row r="74" spans="1:20" ht="15.75" customHeight="1" x14ac:dyDescent="0.2"/>
    <row r="75" spans="1:20" ht="15.75" customHeight="1" x14ac:dyDescent="0.2"/>
    <row r="76" spans="1:20" ht="15.75" customHeight="1" x14ac:dyDescent="0.2"/>
    <row r="77" spans="1:20" ht="15.75" customHeight="1" x14ac:dyDescent="0.2"/>
    <row r="78" spans="1:20" ht="15.75" customHeight="1" x14ac:dyDescent="0.2"/>
    <row r="79" spans="1:20" ht="15.75" customHeight="1" x14ac:dyDescent="0.2"/>
    <row r="80" spans="1:2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1">
    <mergeCell ref="N1:Q1"/>
  </mergeCells>
  <dataValidations count="1">
    <dataValidation type="list" allowBlank="1" showErrorMessage="1" sqref="C1" xr:uid="{DBA1C9D7-B6B3-4F8A-A59A-88890C137195}">
      <formula1>"1,2,3,4,5,6,7,8,9,10,11,12,13,14,15,16,17,18"</formula1>
    </dataValidation>
  </dataValidation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5</vt:i4>
      </vt:variant>
    </vt:vector>
  </HeadingPairs>
  <TitlesOfParts>
    <vt:vector size="18" baseType="lpstr">
      <vt:lpstr>Standings</vt:lpstr>
      <vt:lpstr>HittingStats</vt:lpstr>
      <vt:lpstr>TeamHittingStats</vt:lpstr>
      <vt:lpstr>PitchingStats</vt:lpstr>
      <vt:lpstr>TeamPitchingStats</vt:lpstr>
      <vt:lpstr>GameOutcomes</vt:lpstr>
      <vt:lpstr>Top10Hitters</vt:lpstr>
      <vt:lpstr>Top10HittersOLD</vt:lpstr>
      <vt:lpstr>WeeklyStats</vt:lpstr>
      <vt:lpstr>INPUT</vt:lpstr>
      <vt:lpstr>InputTemplate</vt:lpstr>
      <vt:lpstr>Roster</vt:lpstr>
      <vt:lpstr>Schedule</vt:lpstr>
      <vt:lpstr>Top10Hitters!Criteria</vt:lpstr>
      <vt:lpstr>Top10Hitters!HittingStats</vt:lpstr>
      <vt:lpstr>HittingStats</vt:lpstr>
      <vt:lpstr>RosterVL</vt:lpstr>
      <vt:lpstr>TeamsVL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 Brown</dc:creator>
  <cp:lastModifiedBy>Steven Dooley</cp:lastModifiedBy>
  <cp:lastPrinted>2021-06-29T13:05:24Z</cp:lastPrinted>
  <dcterms:created xsi:type="dcterms:W3CDTF">2021-06-18T14:06:35Z</dcterms:created>
  <dcterms:modified xsi:type="dcterms:W3CDTF">2022-09-12T23:15:23Z</dcterms:modified>
</cp:coreProperties>
</file>